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s\Desktop\"/>
    </mc:Choice>
  </mc:AlternateContent>
  <xr:revisionPtr revIDLastSave="0" documentId="8_{3B485C6F-0937-4FFD-AD2A-F6AE497E446E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66" i="1" l="1"/>
  <c r="D622" i="1"/>
  <c r="D614" i="1"/>
  <c r="D606" i="1"/>
  <c r="D598" i="1"/>
  <c r="D590" i="1"/>
  <c r="D582" i="1"/>
  <c r="D574" i="1"/>
  <c r="D566" i="1"/>
  <c r="D558" i="1"/>
  <c r="D550" i="1"/>
  <c r="D542" i="1"/>
  <c r="D535" i="1"/>
  <c r="A535" i="1"/>
  <c r="D527" i="1"/>
  <c r="A527" i="1"/>
  <c r="A542" i="1" s="1"/>
  <c r="A550" i="1" l="1"/>
  <c r="A574" i="1" s="1"/>
  <c r="A558" i="1"/>
  <c r="A566" i="1" l="1"/>
  <c r="A590" i="1" l="1"/>
  <c r="A582" i="1"/>
  <c r="A598" i="1" s="1"/>
  <c r="A606" i="1" l="1"/>
  <c r="A622" i="1" s="1"/>
  <c r="A614" i="1"/>
  <c r="A180" i="1" l="1"/>
  <c r="D492" i="1"/>
  <c r="A492" i="1"/>
  <c r="D484" i="1"/>
  <c r="A484" i="1"/>
  <c r="D476" i="1"/>
  <c r="A476" i="1"/>
  <c r="D460" i="1"/>
  <c r="A460" i="1"/>
  <c r="D452" i="1"/>
  <c r="A452" i="1"/>
  <c r="D444" i="1"/>
  <c r="A444" i="1"/>
  <c r="D436" i="1"/>
  <c r="A436" i="1"/>
  <c r="D428" i="1"/>
  <c r="A428" i="1"/>
  <c r="D420" i="1"/>
  <c r="A420" i="1"/>
  <c r="D468" i="1" l="1"/>
  <c r="A468" i="1"/>
  <c r="D412" i="1"/>
  <c r="A412" i="1"/>
  <c r="D404" i="1"/>
  <c r="A404" i="1"/>
  <c r="H820" i="1" l="1"/>
  <c r="H819" i="1"/>
  <c r="H818" i="1"/>
  <c r="H817" i="1"/>
  <c r="H816" i="1"/>
  <c r="H815" i="1"/>
  <c r="H814" i="1"/>
  <c r="H813" i="1"/>
  <c r="H821" i="1"/>
  <c r="H822" i="1"/>
  <c r="H803" i="1"/>
  <c r="H805" i="1"/>
  <c r="H804" i="1"/>
  <c r="H802" i="1"/>
  <c r="H801" i="1"/>
  <c r="H800" i="1"/>
  <c r="H799" i="1"/>
  <c r="H798" i="1"/>
  <c r="H797" i="1"/>
  <c r="H792" i="1"/>
  <c r="I787" i="1"/>
  <c r="F787" i="1"/>
  <c r="E787" i="1"/>
  <c r="H787" i="1"/>
  <c r="I786" i="1"/>
  <c r="F786" i="1"/>
  <c r="E786" i="1"/>
  <c r="H786" i="1"/>
  <c r="I785" i="1"/>
  <c r="H785" i="1"/>
  <c r="F785" i="1"/>
  <c r="E785" i="1"/>
  <c r="H780" i="1"/>
  <c r="H779" i="1"/>
  <c r="H778" i="1"/>
  <c r="H777" i="1"/>
  <c r="H776" i="1"/>
  <c r="H775" i="1"/>
  <c r="H774" i="1"/>
  <c r="H773" i="1"/>
  <c r="I780" i="1"/>
  <c r="I779" i="1"/>
  <c r="I778" i="1"/>
  <c r="I777" i="1"/>
  <c r="I776" i="1"/>
  <c r="I775" i="1"/>
  <c r="I774" i="1"/>
  <c r="I773" i="1"/>
  <c r="I772" i="1"/>
  <c r="I771" i="1"/>
  <c r="D396" i="1"/>
  <c r="A396" i="1"/>
  <c r="H772" i="1" l="1"/>
  <c r="F772" i="1"/>
  <c r="E772" i="1"/>
  <c r="H771" i="1"/>
  <c r="F771" i="1"/>
  <c r="E771" i="1"/>
  <c r="D720" i="1"/>
  <c r="A720" i="1"/>
  <c r="D696" i="1"/>
  <c r="A696" i="1"/>
  <c r="D672" i="1"/>
  <c r="A672" i="1"/>
  <c r="D648" i="1"/>
  <c r="A648" i="1"/>
  <c r="D363" i="1" l="1"/>
  <c r="A363" i="1"/>
  <c r="A337" i="1"/>
  <c r="B787" i="1" s="1"/>
  <c r="A319" i="1"/>
  <c r="B786" i="1" s="1"/>
  <c r="D337" i="1"/>
  <c r="C787" i="1" s="1"/>
  <c r="D319" i="1"/>
  <c r="C786" i="1" s="1"/>
  <c r="D302" i="1"/>
  <c r="C785" i="1" s="1"/>
  <c r="A302" i="1"/>
  <c r="B785" i="1" s="1"/>
  <c r="D276" i="1"/>
  <c r="A276" i="1"/>
  <c r="D252" i="1"/>
  <c r="A252" i="1"/>
  <c r="D228" i="1"/>
  <c r="A228" i="1"/>
  <c r="D204" i="1"/>
  <c r="A204" i="1"/>
  <c r="D180" i="1"/>
  <c r="D156" i="1"/>
  <c r="A156" i="1"/>
  <c r="A132" i="1"/>
  <c r="D132" i="1"/>
  <c r="D108" i="1"/>
  <c r="A108" i="1"/>
  <c r="D84" i="1"/>
  <c r="A84" i="1"/>
  <c r="B772" i="1" s="1"/>
  <c r="D60" i="1"/>
  <c r="C771" i="1" s="1"/>
  <c r="A60" i="1"/>
  <c r="B771" i="1" s="1"/>
  <c r="E801" i="1"/>
  <c r="I766" i="1"/>
  <c r="H766" i="1"/>
  <c r="G766" i="1"/>
  <c r="F766" i="1"/>
  <c r="E766" i="1"/>
  <c r="D766" i="1"/>
  <c r="C766" i="1"/>
  <c r="B766" i="1"/>
  <c r="A742" i="1"/>
  <c r="A42" i="1"/>
  <c r="A5" i="1"/>
  <c r="A14" i="1"/>
  <c r="A772" i="1" l="1"/>
  <c r="A771" i="1"/>
  <c r="A829" i="1"/>
  <c r="A810" i="1"/>
  <c r="A794" i="1"/>
  <c r="A789" i="1"/>
  <c r="A768" i="1"/>
  <c r="A500" i="1"/>
  <c r="A498" i="1"/>
  <c r="A369" i="1"/>
  <c r="A345" i="1"/>
  <c r="A343" i="1"/>
  <c r="A66" i="1"/>
  <c r="A40" i="1"/>
  <c r="A11" i="1" l="1"/>
  <c r="I822" i="1" l="1"/>
  <c r="E822" i="1"/>
  <c r="C822" i="1"/>
  <c r="I821" i="1"/>
  <c r="E821" i="1"/>
  <c r="C821" i="1"/>
  <c r="I820" i="1"/>
  <c r="E820" i="1"/>
  <c r="C820" i="1"/>
  <c r="I819" i="1"/>
  <c r="E819" i="1"/>
  <c r="C819" i="1"/>
  <c r="I818" i="1"/>
  <c r="E818" i="1"/>
  <c r="C818" i="1"/>
  <c r="I817" i="1"/>
  <c r="E817" i="1"/>
  <c r="C817" i="1"/>
  <c r="I816" i="1"/>
  <c r="E816" i="1"/>
  <c r="C816" i="1"/>
  <c r="I815" i="1"/>
  <c r="E815" i="1"/>
  <c r="C815" i="1"/>
  <c r="I814" i="1"/>
  <c r="E814" i="1"/>
  <c r="C814" i="1"/>
  <c r="I813" i="1"/>
  <c r="E813" i="1"/>
  <c r="C813" i="1"/>
  <c r="I805" i="1"/>
  <c r="E805" i="1"/>
  <c r="C805" i="1"/>
  <c r="I804" i="1"/>
  <c r="E804" i="1"/>
  <c r="C804" i="1"/>
  <c r="I803" i="1"/>
  <c r="E803" i="1"/>
  <c r="C803" i="1"/>
  <c r="I802" i="1"/>
  <c r="E802" i="1"/>
  <c r="C802" i="1"/>
  <c r="I801" i="1"/>
  <c r="C801" i="1"/>
  <c r="I800" i="1"/>
  <c r="E800" i="1"/>
  <c r="C800" i="1"/>
  <c r="I799" i="1"/>
  <c r="E799" i="1"/>
  <c r="C799" i="1"/>
  <c r="I797" i="1"/>
  <c r="I798" i="1"/>
  <c r="E798" i="1"/>
  <c r="C798" i="1"/>
  <c r="E797" i="1"/>
  <c r="C797" i="1"/>
  <c r="I792" i="1"/>
  <c r="E792" i="1"/>
  <c r="C792" i="1"/>
  <c r="F780" i="1"/>
  <c r="E780" i="1"/>
  <c r="F779" i="1"/>
  <c r="E779" i="1"/>
  <c r="F778" i="1"/>
  <c r="E778" i="1"/>
  <c r="F777" i="1"/>
  <c r="E777" i="1"/>
  <c r="F776" i="1"/>
  <c r="E776" i="1"/>
  <c r="F775" i="1"/>
  <c r="E775" i="1"/>
  <c r="F774" i="1"/>
  <c r="E774" i="1"/>
  <c r="F773" i="1"/>
  <c r="E773" i="1"/>
  <c r="B815" i="1" l="1"/>
  <c r="A815" i="1"/>
  <c r="B816" i="1"/>
  <c r="A816" i="1"/>
  <c r="B817" i="1"/>
  <c r="A817" i="1"/>
  <c r="B818" i="1"/>
  <c r="A818" i="1"/>
  <c r="B819" i="1"/>
  <c r="A819" i="1"/>
  <c r="B820" i="1"/>
  <c r="A820" i="1"/>
  <c r="B822" i="1"/>
  <c r="A822" i="1"/>
  <c r="B821" i="1"/>
  <c r="A821" i="1"/>
  <c r="B814" i="1"/>
  <c r="A814" i="1"/>
  <c r="B813" i="1"/>
  <c r="A813" i="1"/>
  <c r="B805" i="1"/>
  <c r="A805" i="1"/>
  <c r="B804" i="1"/>
  <c r="A804" i="1"/>
  <c r="B803" i="1"/>
  <c r="A803" i="1"/>
  <c r="B802" i="1"/>
  <c r="A802" i="1"/>
  <c r="B801" i="1"/>
  <c r="A801" i="1"/>
  <c r="B800" i="1"/>
  <c r="A800" i="1"/>
  <c r="B799" i="1"/>
  <c r="A799" i="1"/>
  <c r="A798" i="1"/>
  <c r="B798" i="1"/>
  <c r="A797" i="1"/>
  <c r="B797" i="1"/>
  <c r="A792" i="1"/>
  <c r="B792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Stöhr, Benedikt</author>
  </authors>
  <commentList>
    <comment ref="D372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Stöhr, Benedikt: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1"/>
            <color indexed="81"/>
            <rFont val="Segoe UI"/>
            <family val="2"/>
          </rPr>
          <t>Soll der gesamte Vorstand als Ersatzdelegierte gewählt werden, hier Bitte "</t>
        </r>
        <r>
          <rPr>
            <b/>
            <u/>
            <sz val="11"/>
            <color indexed="81"/>
            <rFont val="Segoe UI"/>
            <family val="2"/>
          </rPr>
          <t>Vorstand</t>
        </r>
        <r>
          <rPr>
            <sz val="11"/>
            <color indexed="81"/>
            <rFont val="Segoe UI"/>
            <family val="2"/>
          </rPr>
          <t>" eintragen. Somit stehen für weitere Delegierte 12 Positionen zur Verfügung.</t>
        </r>
      </text>
    </comment>
    <comment ref="D503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Stöhr, Benedikt: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1"/>
            <color indexed="81"/>
            <rFont val="Segoe UI"/>
            <family val="2"/>
          </rPr>
          <t>Soll der gesamte Vorstand als Delegierte gewählt werden, hier Bitte "</t>
        </r>
        <r>
          <rPr>
            <b/>
            <u/>
            <sz val="11"/>
            <color indexed="81"/>
            <rFont val="Segoe UI"/>
            <family val="2"/>
          </rPr>
          <t>Vorstand</t>
        </r>
        <r>
          <rPr>
            <sz val="11"/>
            <color indexed="81"/>
            <rFont val="Segoe UI"/>
            <family val="2"/>
          </rPr>
          <t>" eintragen. Somit stehen für weitere Delegierte 12 Positionen zur Verfügung.</t>
        </r>
      </text>
    </comment>
  </commentList>
</comments>
</file>

<file path=xl/sharedStrings.xml><?xml version="1.0" encoding="utf-8"?>
<sst xmlns="http://schemas.openxmlformats.org/spreadsheetml/2006/main" count="699" uniqueCount="89">
  <si>
    <t>Straße, PLZ und Ort</t>
  </si>
  <si>
    <t>Wahlperiode</t>
  </si>
  <si>
    <t>1 Jahr</t>
  </si>
  <si>
    <t>3 Jahre</t>
  </si>
  <si>
    <t>Ja</t>
  </si>
  <si>
    <t>Nein</t>
  </si>
  <si>
    <t>Vorname</t>
  </si>
  <si>
    <t>Nachname</t>
  </si>
  <si>
    <t>Enth.</t>
  </si>
  <si>
    <t>Abstimmungsergebnis</t>
  </si>
  <si>
    <t>Gewählt</t>
  </si>
  <si>
    <t>Straße, Hausnummer</t>
  </si>
  <si>
    <t>PLZ, Ort</t>
  </si>
  <si>
    <t>Örtl. Gliederung</t>
  </si>
  <si>
    <t>Geburtsdatum</t>
  </si>
  <si>
    <t>E-Mail</t>
  </si>
  <si>
    <t>Rang 1</t>
  </si>
  <si>
    <t>Rang 2</t>
  </si>
  <si>
    <t>Rang 3</t>
  </si>
  <si>
    <t>Rang 4</t>
  </si>
  <si>
    <t>Rang 5</t>
  </si>
  <si>
    <t>Rang 6</t>
  </si>
  <si>
    <t>Rang 7</t>
  </si>
  <si>
    <t>Rang 8</t>
  </si>
  <si>
    <t>Rang 9</t>
  </si>
  <si>
    <t>Rang 10</t>
  </si>
  <si>
    <t>Ort, Datum</t>
  </si>
  <si>
    <t>Unterschrift Wahlausschuss</t>
  </si>
  <si>
    <t>Landesjugendsekretariat</t>
  </si>
  <si>
    <t>31542 Bad Nenndorf</t>
  </si>
  <si>
    <t>Meldebogen für Jugendvorstände</t>
  </si>
  <si>
    <t>Name</t>
  </si>
  <si>
    <t>Straße</t>
  </si>
  <si>
    <t>Geburts-datum</t>
  </si>
  <si>
    <t>Telefon</t>
  </si>
  <si>
    <t>4. KiGa</t>
  </si>
  <si>
    <t>5. Politik</t>
  </si>
  <si>
    <t>6. Bildung</t>
  </si>
  <si>
    <t>7. Oeka</t>
  </si>
  <si>
    <t>8. FLiB</t>
  </si>
  <si>
    <t>9. SRuS</t>
  </si>
  <si>
    <t>10. JuLe</t>
  </si>
  <si>
    <t>Kandidie-rende</t>
  </si>
  <si>
    <t>Mobil</t>
  </si>
  <si>
    <t>1.3. Schatzmeister*in</t>
  </si>
  <si>
    <t>1.4. Ressortleiter*in Kindergruppenarbeit (KiGa)</t>
  </si>
  <si>
    <t>1.5. Ressortleiter*in Politik</t>
  </si>
  <si>
    <t>1.6. Ressortleiter*in Bildung</t>
  </si>
  <si>
    <t>1.7. Ressortleiter*in Öffentlichkeitsarbeit (Oeka)</t>
  </si>
  <si>
    <t>1.9. Ressortleiter*in Schwimmen, Retten und Sport (SRuS)</t>
  </si>
  <si>
    <t>1.10. Ressortleiter*in Junge Lebenswelten (JuLe)</t>
  </si>
  <si>
    <t>2.1. 1. Kassenprüfer*in (1. Revisor*in)</t>
  </si>
  <si>
    <t>5. Delegiertenwahlen für Außenvertretungen (z. B. Jugendringe)</t>
  </si>
  <si>
    <t>Unterschrift Protokollant*in</t>
  </si>
  <si>
    <t>Bitte, wenn möglich, immer die alten Listen als Kopie mit anfügen zur einfacheren Änderungen der jeweils alten und neuen Vorstände in der Datenbank. Vielen Dank hierfür!</t>
  </si>
  <si>
    <t>Im Niedernfeld 4 a</t>
  </si>
  <si>
    <t>Es wird versichert, dass die Wahlen ordnungsgemäß nach der Jugendordnung der
DLRG-Jugend Niedersachsen durchgeführt wurden.</t>
  </si>
  <si>
    <t>3. Schatz-meister*in</t>
  </si>
  <si>
    <t>1.8. Ressortleiter*in Fahrten, Lager und internationale Begegnungen (FLiB)</t>
  </si>
  <si>
    <t>2.2. 2. Kassenprüfer*in (2. Revisor*in)</t>
  </si>
  <si>
    <t>2.3. Stellvertretende*r Kassenprüfer*in (stellvertretende*r Revisor*in)</t>
  </si>
  <si>
    <t>Wahlprotokoll</t>
  </si>
  <si>
    <t>Jugendversammlung</t>
  </si>
  <si>
    <t>Bezirksjugendtag</t>
  </si>
  <si>
    <t xml:space="preserve">5.1 Vertreter*in für </t>
  </si>
  <si>
    <t xml:space="preserve">5.2 Vertreter*in für </t>
  </si>
  <si>
    <t xml:space="preserve">5.3 Vertreter*in für </t>
  </si>
  <si>
    <t xml:space="preserve">5.4 Vertreter*in für </t>
  </si>
  <si>
    <t>2. Wahl von zwei Kassenprüfer*innen (Revisor*innen)</t>
  </si>
  <si>
    <t>0. Wahl des Wahlausschusses</t>
  </si>
  <si>
    <t>Wahlausschuss</t>
  </si>
  <si>
    <t>Bemerkung</t>
  </si>
  <si>
    <t>Rang 11</t>
  </si>
  <si>
    <t>Rang 12</t>
  </si>
  <si>
    <t>Rang 13</t>
  </si>
  <si>
    <t>DLRG-Jugend Niedersachsen</t>
  </si>
  <si>
    <t>ljs@nds.dlrg-jugend.de</t>
  </si>
  <si>
    <t>Zeitraum</t>
  </si>
  <si>
    <t>Bitte folgendes zusenden:</t>
  </si>
  <si>
    <t>1) Diese Datei digital (ohne Unterschriften zum einfacheren Import in die Datenbank) an:</t>
  </si>
  <si>
    <t>Anzahl der stimmberechtigten Delegierten (siehe Anwesenheitsliste)</t>
  </si>
  <si>
    <t>und per Mail an euren Bezirksjugendvorstand</t>
  </si>
  <si>
    <t>Ressort</t>
  </si>
  <si>
    <t>Es wurden folgende Kassenprüfer und Stellvertreter gewählt:</t>
  </si>
  <si>
    <t>2. Revisor*in</t>
  </si>
  <si>
    <t>1. Revisor*in</t>
  </si>
  <si>
    <t>Stellv.</t>
  </si>
  <si>
    <t>Ihr erhaltet eine Kopie  für die eigenen Unterlagen, die Originale bleiben beim LJS/Bezirk.</t>
  </si>
  <si>
    <t>2) Im Original das unterschriebene Wahlprotokoll postalisch 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</si>
</sst>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Mulish"/>
    </font>
    <font>
      <b/>
      <sz val="12"/>
      <color theme="1"/>
      <name val="Mulish"/>
    </font>
    <font>
      <b/>
      <sz val="11"/>
      <color theme="1"/>
      <name val="Mulish"/>
    </font>
    <font>
      <sz val="10"/>
      <color theme="1"/>
      <name val="Mulish"/>
    </font>
    <font>
      <b/>
      <sz val="10"/>
      <color theme="1"/>
      <name val="Mulish"/>
    </font>
    <font>
      <b/>
      <sz val="10"/>
      <name val="Mulish"/>
    </font>
    <font>
      <b/>
      <sz val="11"/>
      <name val="Mulish"/>
    </font>
    <font>
      <b/>
      <sz val="13"/>
      <color theme="1"/>
      <name val="Mulish"/>
    </font>
    <font>
      <sz val="11"/>
      <color theme="0"/>
      <name val="Mulish"/>
    </font>
    <font>
      <u/>
      <sz val="11"/>
      <color theme="10"/>
      <name val="Calibri"/>
      <family val="2"/>
      <scheme val="minor"/>
    </font>
    <font>
      <u/>
      <sz val="11"/>
      <color theme="10"/>
      <name val="Mulish"/>
    </font>
    <font>
      <u/>
      <sz val="10"/>
      <color theme="10"/>
      <name val="Mulish"/>
    </font>
    <font>
      <sz val="11"/>
      <name val="Mulish"/>
    </font>
    <font>
      <sz val="8"/>
      <name val="Calibri"/>
      <family val="2"/>
      <scheme val="minor"/>
    </font>
    <font>
      <sz val="9"/>
      <color theme="1"/>
      <name val="Mulish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indexed="81"/>
      <name val="Segoe UI"/>
      <family val="2"/>
    </font>
    <font>
      <b/>
      <u/>
      <sz val="11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69">
    <xf numFmtId="0" fontId="0" fillId="0" borderId="0" xfId="0"/>
    <xf numFmtId="0" fontId="1" fillId="0" borderId="0" xfId="0" applyFont="1"/>
    <xf numFmtId="0" fontId="1" fillId="4" borderId="2" xfId="0" applyFont="1" applyFill="1" applyBorder="1" applyProtection="1">
      <protection locked="0"/>
    </xf>
    <xf numFmtId="0" fontId="1" fillId="2" borderId="8" xfId="0" applyFont="1" applyFill="1" applyBorder="1"/>
    <xf numFmtId="0" fontId="1" fillId="2" borderId="9" xfId="0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0" borderId="19" xfId="0" applyFont="1" applyBorder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4" fillId="4" borderId="22" xfId="0" applyFont="1" applyFill="1" applyBorder="1" applyAlignment="1" applyProtection="1">
      <alignment horizontal="center" vertical="center"/>
      <protection locked="0"/>
    </xf>
    <xf numFmtId="0" fontId="4" fillId="4" borderId="20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23" xfId="0" applyFont="1" applyFill="1" applyBorder="1" applyAlignment="1" applyProtection="1">
      <alignment horizontal="center" vertical="center"/>
      <protection locked="0"/>
    </xf>
    <xf numFmtId="0" fontId="4" fillId="4" borderId="25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4" fillId="0" borderId="10" xfId="0" applyFont="1" applyBorder="1"/>
    <xf numFmtId="0" fontId="4" fillId="0" borderId="11" xfId="0" applyFont="1" applyBorder="1"/>
    <xf numFmtId="0" fontId="4" fillId="0" borderId="19" xfId="0" applyFont="1" applyBorder="1"/>
    <xf numFmtId="0" fontId="4" fillId="4" borderId="24" xfId="0" applyFont="1" applyFill="1" applyBorder="1" applyAlignment="1" applyProtection="1">
      <alignment horizontal="center" vertical="center"/>
      <protection locked="0"/>
    </xf>
    <xf numFmtId="0" fontId="4" fillId="4" borderId="26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Alignment="1"/>
    <xf numFmtId="0" fontId="3" fillId="0" borderId="0" xfId="0" applyFont="1" applyAlignment="1"/>
    <xf numFmtId="0" fontId="5" fillId="2" borderId="34" xfId="0" applyFont="1" applyFill="1" applyBorder="1" applyAlignment="1">
      <alignment vertical="top" wrapText="1"/>
    </xf>
    <xf numFmtId="0" fontId="4" fillId="0" borderId="34" xfId="0" applyFont="1" applyBorder="1" applyAlignment="1">
      <alignment wrapText="1"/>
    </xf>
    <xf numFmtId="0" fontId="4" fillId="0" borderId="34" xfId="0" applyFont="1" applyBorder="1" applyAlignment="1">
      <alignment horizontal="left" vertical="top" wrapText="1"/>
    </xf>
    <xf numFmtId="14" fontId="4" fillId="0" borderId="34" xfId="0" applyNumberFormat="1" applyFont="1" applyBorder="1" applyAlignment="1">
      <alignment horizontal="left" vertical="top" wrapText="1"/>
    </xf>
    <xf numFmtId="0" fontId="4" fillId="0" borderId="34" xfId="0" applyFont="1" applyBorder="1"/>
    <xf numFmtId="0" fontId="4" fillId="0" borderId="0" xfId="0" applyFont="1" applyBorder="1" applyAlignment="1">
      <alignment horizontal="left" vertical="top" wrapText="1"/>
    </xf>
    <xf numFmtId="0" fontId="8" fillId="0" borderId="0" xfId="0" applyFont="1" applyAlignment="1"/>
    <xf numFmtId="0" fontId="4" fillId="4" borderId="6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9" fillId="0" borderId="0" xfId="0" applyFont="1"/>
    <xf numFmtId="0" fontId="1" fillId="0" borderId="27" xfId="0" applyFont="1" applyBorder="1" applyAlignment="1"/>
    <xf numFmtId="0" fontId="5" fillId="0" borderId="10" xfId="0" applyFont="1" applyBorder="1" applyAlignment="1">
      <alignment horizontal="center" vertical="center"/>
    </xf>
    <xf numFmtId="0" fontId="1" fillId="4" borderId="22" xfId="0" applyFont="1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0" fontId="1" fillId="4" borderId="23" xfId="0" applyFont="1" applyFill="1" applyBorder="1" applyAlignment="1" applyProtection="1">
      <alignment horizontal="center"/>
      <protection locked="0"/>
    </xf>
    <xf numFmtId="0" fontId="1" fillId="4" borderId="25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0" fontId="1" fillId="4" borderId="22" xfId="0" applyFont="1" applyFill="1" applyBorder="1" applyProtection="1">
      <protection locked="0"/>
    </xf>
    <xf numFmtId="0" fontId="1" fillId="4" borderId="20" xfId="0" applyFont="1" applyFill="1" applyBorder="1" applyProtection="1">
      <protection locked="0"/>
    </xf>
    <xf numFmtId="0" fontId="1" fillId="4" borderId="9" xfId="0" applyFont="1" applyFill="1" applyBorder="1" applyProtection="1">
      <protection locked="0"/>
    </xf>
    <xf numFmtId="0" fontId="1" fillId="4" borderId="23" xfId="0" applyFont="1" applyFill="1" applyBorder="1" applyProtection="1">
      <protection locked="0"/>
    </xf>
    <xf numFmtId="0" fontId="1" fillId="4" borderId="25" xfId="0" applyFont="1" applyFill="1" applyBorder="1" applyProtection="1">
      <protection locked="0"/>
    </xf>
    <xf numFmtId="0" fontId="1" fillId="4" borderId="17" xfId="0" applyFont="1" applyFill="1" applyBorder="1" applyProtection="1">
      <protection locked="0"/>
    </xf>
    <xf numFmtId="0" fontId="1" fillId="4" borderId="34" xfId="0" applyFont="1" applyFill="1" applyBorder="1" applyProtection="1">
      <protection locked="0"/>
    </xf>
    <xf numFmtId="0" fontId="1" fillId="4" borderId="19" xfId="0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1" fillId="4" borderId="24" xfId="0" applyFont="1" applyFill="1" applyBorder="1" applyProtection="1">
      <protection locked="0"/>
    </xf>
    <xf numFmtId="0" fontId="1" fillId="4" borderId="26" xfId="0" applyFont="1" applyFill="1" applyBorder="1" applyProtection="1">
      <protection locked="0"/>
    </xf>
    <xf numFmtId="0" fontId="1" fillId="4" borderId="6" xfId="0" applyFont="1" applyFill="1" applyBorder="1" applyProtection="1">
      <protection locked="0"/>
    </xf>
    <xf numFmtId="0" fontId="11" fillId="0" borderId="0" xfId="1" applyFont="1" applyAlignment="1">
      <alignment vertical="top" wrapText="1"/>
    </xf>
    <xf numFmtId="0" fontId="4" fillId="4" borderId="23" xfId="0" applyFont="1" applyFill="1" applyBorder="1" applyAlignment="1" applyProtection="1">
      <alignment horizontal="center"/>
      <protection locked="0"/>
    </xf>
    <xf numFmtId="0" fontId="4" fillId="4" borderId="25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4" fillId="4" borderId="23" xfId="0" applyFont="1" applyFill="1" applyBorder="1" applyAlignment="1" applyProtection="1">
      <alignment vertical="center"/>
      <protection locked="0"/>
    </xf>
    <xf numFmtId="0" fontId="4" fillId="4" borderId="25" xfId="0" applyFont="1" applyFill="1" applyBorder="1" applyAlignment="1" applyProtection="1">
      <alignment vertical="center"/>
      <protection locked="0"/>
    </xf>
    <xf numFmtId="0" fontId="4" fillId="4" borderId="17" xfId="0" applyFont="1" applyFill="1" applyBorder="1" applyAlignment="1" applyProtection="1">
      <alignment vertical="center"/>
      <protection locked="0"/>
    </xf>
    <xf numFmtId="0" fontId="4" fillId="4" borderId="24" xfId="0" applyFont="1" applyFill="1" applyBorder="1" applyAlignment="1" applyProtection="1">
      <alignment vertical="center"/>
      <protection locked="0"/>
    </xf>
    <xf numFmtId="0" fontId="4" fillId="4" borderId="26" xfId="0" applyFont="1" applyFill="1" applyBorder="1" applyAlignment="1" applyProtection="1">
      <alignment vertical="center"/>
      <protection locked="0"/>
    </xf>
    <xf numFmtId="0" fontId="4" fillId="4" borderId="6" xfId="0" applyFont="1" applyFill="1" applyBorder="1" applyAlignment="1" applyProtection="1">
      <alignment vertical="center"/>
      <protection locked="0"/>
    </xf>
    <xf numFmtId="0" fontId="4" fillId="4" borderId="24" xfId="0" applyFont="1" applyFill="1" applyBorder="1" applyAlignment="1" applyProtection="1">
      <alignment horizontal="center"/>
      <protection locked="0"/>
    </xf>
    <xf numFmtId="0" fontId="4" fillId="4" borderId="26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/>
    <xf numFmtId="0" fontId="6" fillId="2" borderId="29" xfId="0" applyFont="1" applyFill="1" applyBorder="1" applyAlignment="1"/>
    <xf numFmtId="49" fontId="4" fillId="0" borderId="34" xfId="0" applyNumberFormat="1" applyFont="1" applyBorder="1" applyAlignment="1">
      <alignment wrapText="1"/>
    </xf>
    <xf numFmtId="49" fontId="4" fillId="0" borderId="34" xfId="0" applyNumberFormat="1" applyFont="1" applyBorder="1" applyAlignment="1">
      <alignment horizontal="left" wrapText="1"/>
    </xf>
    <xf numFmtId="0" fontId="0" fillId="0" borderId="0" xfId="0" applyAlignment="1"/>
    <xf numFmtId="0" fontId="4" fillId="0" borderId="34" xfId="0" applyNumberFormat="1" applyFont="1" applyBorder="1" applyAlignment="1">
      <alignment horizontal="left" vertical="top" wrapText="1"/>
    </xf>
    <xf numFmtId="0" fontId="15" fillId="0" borderId="34" xfId="0" applyFont="1" applyBorder="1" applyAlignment="1">
      <alignment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4" fontId="4" fillId="4" borderId="4" xfId="0" applyNumberFormat="1" applyFont="1" applyFill="1" applyBorder="1" applyAlignment="1" applyProtection="1">
      <alignment horizontal="left"/>
      <protection locked="0"/>
    </xf>
    <xf numFmtId="14" fontId="4" fillId="4" borderId="6" xfId="0" applyNumberFormat="1" applyFont="1" applyFill="1" applyBorder="1" applyAlignment="1" applyProtection="1">
      <alignment horizontal="left"/>
      <protection locked="0"/>
    </xf>
    <xf numFmtId="0" fontId="5" fillId="2" borderId="28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left"/>
    </xf>
    <xf numFmtId="49" fontId="4" fillId="4" borderId="4" xfId="0" applyNumberFormat="1" applyFont="1" applyFill="1" applyBorder="1" applyAlignment="1" applyProtection="1">
      <alignment horizontal="left"/>
      <protection locked="0"/>
    </xf>
    <xf numFmtId="49" fontId="4" fillId="4" borderId="5" xfId="0" applyNumberFormat="1" applyFont="1" applyFill="1" applyBorder="1" applyAlignment="1" applyProtection="1">
      <alignment horizontal="left"/>
      <protection locked="0"/>
    </xf>
    <xf numFmtId="49" fontId="4" fillId="4" borderId="6" xfId="0" applyNumberFormat="1" applyFont="1" applyFill="1" applyBorder="1" applyAlignment="1" applyProtection="1">
      <alignment horizontal="left"/>
      <protection locked="0"/>
    </xf>
    <xf numFmtId="0" fontId="6" fillId="2" borderId="28" xfId="0" applyFont="1" applyFill="1" applyBorder="1" applyAlignment="1">
      <alignment horizontal="left"/>
    </xf>
    <xf numFmtId="0" fontId="6" fillId="2" borderId="30" xfId="0" applyFont="1" applyFill="1" applyBorder="1" applyAlignment="1">
      <alignment horizontal="left"/>
    </xf>
    <xf numFmtId="0" fontId="4" fillId="4" borderId="11" xfId="0" applyFont="1" applyFill="1" applyBorder="1" applyAlignment="1" applyProtection="1">
      <alignment horizontal="left" vertical="center"/>
      <protection locked="0"/>
    </xf>
    <xf numFmtId="0" fontId="4" fillId="4" borderId="19" xfId="0" applyFont="1" applyFill="1" applyBorder="1" applyAlignment="1" applyProtection="1">
      <alignment horizontal="left" vertical="center"/>
      <protection locked="0"/>
    </xf>
    <xf numFmtId="0" fontId="4" fillId="4" borderId="14" xfId="0" applyFont="1" applyFill="1" applyBorder="1" applyAlignment="1" applyProtection="1">
      <alignment horizontal="left" vertical="center"/>
      <protection locked="0"/>
    </xf>
    <xf numFmtId="0" fontId="4" fillId="4" borderId="18" xfId="0" applyFont="1" applyFill="1" applyBorder="1" applyAlignment="1" applyProtection="1">
      <alignment horizontal="left" vertical="center"/>
      <protection locked="0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4" borderId="8" xfId="0" applyFont="1" applyFill="1" applyBorder="1" applyAlignment="1" applyProtection="1">
      <alignment horizontal="left" vertical="center"/>
      <protection locked="0"/>
    </xf>
    <xf numFmtId="0" fontId="4" fillId="4" borderId="20" xfId="0" applyFont="1" applyFill="1" applyBorder="1" applyAlignment="1" applyProtection="1">
      <alignment horizontal="left" vertical="center"/>
      <protection locked="0"/>
    </xf>
    <xf numFmtId="0" fontId="12" fillId="4" borderId="5" xfId="1" applyFont="1" applyFill="1" applyBorder="1" applyAlignment="1" applyProtection="1">
      <alignment horizontal="left"/>
      <protection locked="0"/>
    </xf>
    <xf numFmtId="0" fontId="4" fillId="4" borderId="5" xfId="0" applyFont="1" applyFill="1" applyBorder="1" applyAlignment="1" applyProtection="1">
      <alignment horizontal="left"/>
      <protection locked="0"/>
    </xf>
    <xf numFmtId="0" fontId="4" fillId="4" borderId="6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left"/>
    </xf>
    <xf numFmtId="0" fontId="3" fillId="2" borderId="33" xfId="0" applyFont="1" applyFill="1" applyBorder="1" applyAlignment="1">
      <alignment horizontal="left"/>
    </xf>
    <xf numFmtId="0" fontId="1" fillId="4" borderId="28" xfId="0" applyFont="1" applyFill="1" applyBorder="1" applyAlignment="1">
      <alignment horizontal="left" vertical="top" wrapText="1"/>
    </xf>
    <xf numFmtId="0" fontId="1" fillId="4" borderId="29" xfId="0" applyFont="1" applyFill="1" applyBorder="1" applyAlignment="1">
      <alignment horizontal="left" vertical="top" wrapText="1"/>
    </xf>
    <xf numFmtId="0" fontId="1" fillId="4" borderId="30" xfId="0" applyFont="1" applyFill="1" applyBorder="1" applyAlignment="1">
      <alignment horizontal="left" vertical="top" wrapText="1"/>
    </xf>
    <xf numFmtId="0" fontId="1" fillId="4" borderId="36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center"/>
    </xf>
    <xf numFmtId="0" fontId="5" fillId="2" borderId="35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4" borderId="1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 vertical="top" wrapText="1"/>
    </xf>
    <xf numFmtId="0" fontId="4" fillId="4" borderId="4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11" fillId="0" borderId="0" xfId="1" applyFont="1" applyAlignment="1">
      <alignment horizontal="left" vertical="top" wrapText="1"/>
    </xf>
    <xf numFmtId="0" fontId="1" fillId="0" borderId="27" xfId="0" applyFont="1" applyBorder="1" applyAlignment="1">
      <alignment horizontal="left"/>
    </xf>
    <xf numFmtId="0" fontId="13" fillId="0" borderId="0" xfId="1" applyFont="1" applyAlignment="1">
      <alignment horizontal="left" vertical="top" wrapText="1"/>
    </xf>
    <xf numFmtId="0" fontId="6" fillId="2" borderId="29" xfId="0" applyFont="1" applyFill="1" applyBorder="1" applyAlignment="1">
      <alignment horizontal="left"/>
    </xf>
    <xf numFmtId="0" fontId="3" fillId="4" borderId="8" xfId="0" applyFont="1" applyFill="1" applyBorder="1" applyAlignment="1" applyProtection="1">
      <alignment horizontal="left" vertical="center"/>
      <protection locked="0"/>
    </xf>
    <xf numFmtId="0" fontId="7" fillId="3" borderId="31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1" fillId="4" borderId="11" xfId="0" applyFont="1" applyFill="1" applyBorder="1" applyAlignment="1" applyProtection="1">
      <alignment horizontal="left"/>
      <protection locked="0"/>
    </xf>
    <xf numFmtId="0" fontId="1" fillId="4" borderId="19" xfId="0" applyFont="1" applyFill="1" applyBorder="1" applyAlignment="1" applyProtection="1">
      <alignment horizontal="left"/>
      <protection locked="0"/>
    </xf>
    <xf numFmtId="0" fontId="1" fillId="4" borderId="11" xfId="0" applyFont="1" applyFill="1" applyBorder="1" applyProtection="1">
      <protection locked="0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20" xfId="0" applyFont="1" applyFill="1" applyBorder="1" applyAlignment="1" applyProtection="1">
      <alignment horizontal="left"/>
      <protection locked="0"/>
    </xf>
    <xf numFmtId="0" fontId="5" fillId="0" borderId="3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11" fillId="4" borderId="5" xfId="1" applyFont="1" applyFill="1" applyBorder="1" applyAlignment="1" applyProtection="1">
      <alignment horizontal="left"/>
      <protection locked="0"/>
    </xf>
    <xf numFmtId="14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Protection="1">
      <protection locked="0"/>
    </xf>
    <xf numFmtId="0" fontId="1" fillId="4" borderId="25" xfId="0" applyFont="1" applyFill="1" applyBorder="1" applyAlignment="1" applyProtection="1">
      <alignment horizontal="left"/>
      <protection locked="0"/>
    </xf>
    <xf numFmtId="0" fontId="1" fillId="4" borderId="0" xfId="0" applyFont="1" applyFill="1" applyBorder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814917</xdr:colOff>
      <xdr:row>0</xdr:row>
      <xdr:rowOff>0</xdr:rowOff>
    </xdr:from>
    <xdr:to>
      <xdr:col>6</xdr:col>
      <xdr:colOff>31751</xdr:colOff>
      <xdr:row>1</xdr:row>
      <xdr:rowOff>31751</xdr:rowOff>
    </xdr:to>
    <xdr:pic>
      <xdr:nvPicPr>
        <xdr:cNvPr id="3" name="Grafik 2" descr="Wiedergabe mit einfarbiger Füllung">
          <a:extLst>
            <a:ext uri="{FF2B5EF4-FFF2-40B4-BE49-F238E27FC236}">
              <a16:creationId xmlns:a16="http://schemas.microsoft.com/office/drawing/2014/main" id="{A7905084-3D56-4541-8BB7-75278F1A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5400000">
          <a:off x="3492500" y="0"/>
          <a:ext cx="243418" cy="2434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29"/>
  <sheetViews>
    <sheetView tabSelected="1" zoomScale="85" zoomScaleNormal="85" zoomScalePageLayoutView="85" workbookViewId="0">
      <selection activeCell="I19" sqref="I19"/>
    </sheetView>
  </sheetViews>
  <sheetFormatPr baseColWidth="10" defaultColWidth="11.5703125" defaultRowHeight="16.5" x14ac:dyDescent="0.3"/>
  <cols>
    <col min="1" max="1" width="11.5703125" style="1" customWidth="1"/>
    <col min="2" max="2" width="11.5703125" style="1"/>
    <col min="3" max="3" width="2.85546875" style="1" customWidth="1"/>
    <col min="4" max="5" width="11.5703125" style="1"/>
    <col min="6" max="6" width="2.85546875" style="1" customWidth="1"/>
    <col min="7" max="8" width="11.5703125" style="1"/>
    <col min="9" max="9" width="11.7109375" style="1" customWidth="1"/>
    <col min="10" max="16384" width="11.5703125" style="1"/>
  </cols>
  <sheetData>
    <row r="1" spans="1:9" ht="20.25" x14ac:dyDescent="0.4">
      <c r="A1" s="160" t="s">
        <v>61</v>
      </c>
      <c r="B1" s="160"/>
      <c r="C1" s="161" t="s">
        <v>63</v>
      </c>
      <c r="D1" s="161"/>
      <c r="E1" s="161"/>
      <c r="F1" s="37"/>
      <c r="G1" s="37"/>
      <c r="H1" s="37"/>
      <c r="I1" s="37"/>
    </row>
    <row r="2" spans="1:9" x14ac:dyDescent="0.3">
      <c r="D2" s="9"/>
      <c r="E2" s="9"/>
      <c r="H2" s="40" t="s">
        <v>62</v>
      </c>
    </row>
    <row r="3" spans="1:9" x14ac:dyDescent="0.3">
      <c r="H3" s="40" t="s">
        <v>63</v>
      </c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34" t="str">
        <f>IF($C$1=$H$2,"DLRG-Jugend Ortsgruppe","DLRG-Jugend Bezirk")</f>
        <v>DLRG-Jugend Bezirk</v>
      </c>
      <c r="B5" s="134"/>
      <c r="C5" s="134"/>
      <c r="D5" s="134"/>
      <c r="E5" s="134"/>
    </row>
    <row r="7" spans="1:9" x14ac:dyDescent="0.3">
      <c r="A7" s="162"/>
      <c r="B7" s="162"/>
      <c r="C7" s="162"/>
      <c r="D7" s="162"/>
      <c r="E7" s="162"/>
      <c r="F7" s="162"/>
      <c r="G7" s="162"/>
      <c r="H7" s="162"/>
      <c r="I7" s="162"/>
    </row>
    <row r="8" spans="1:9" x14ac:dyDescent="0.3">
      <c r="A8" s="134" t="s">
        <v>0</v>
      </c>
      <c r="B8" s="134"/>
      <c r="C8" s="134"/>
      <c r="D8" s="134"/>
      <c r="E8" s="134"/>
    </row>
    <row r="10" spans="1:9" x14ac:dyDescent="0.3">
      <c r="A10" s="162"/>
      <c r="B10" s="162"/>
      <c r="C10" s="162"/>
      <c r="D10" s="162"/>
      <c r="E10" s="162"/>
      <c r="F10" s="162"/>
      <c r="G10" s="162"/>
      <c r="H10" s="162"/>
      <c r="I10" s="162"/>
    </row>
    <row r="11" spans="1:9" x14ac:dyDescent="0.3">
      <c r="A11" s="134" t="str">
        <f>IF($C$1=$H$2,"Ort der Jugendversammlung","Ort des Bezirksjugendtages")</f>
        <v>Ort des Bezirksjugendtages</v>
      </c>
      <c r="B11" s="134"/>
      <c r="C11" s="134"/>
      <c r="D11" s="134"/>
      <c r="E11" s="134"/>
    </row>
    <row r="13" spans="1:9" x14ac:dyDescent="0.3">
      <c r="A13" s="165"/>
      <c r="B13" s="165"/>
      <c r="C13" s="165"/>
      <c r="D13" s="165"/>
      <c r="E13" s="165"/>
      <c r="F13" s="162"/>
      <c r="G13" s="162"/>
      <c r="H13" s="162"/>
      <c r="I13" s="162"/>
    </row>
    <row r="14" spans="1:9" x14ac:dyDescent="0.3">
      <c r="A14" s="134" t="str">
        <f>IF($C$1=$H$2,"Veranstaltungstag der Jugendversammlung","Veranstaltungstag des Bezirksjugendtages")</f>
        <v>Veranstaltungstag des Bezirksjugendtages</v>
      </c>
      <c r="B14" s="134"/>
      <c r="C14" s="134"/>
      <c r="D14" s="134"/>
      <c r="E14" s="134"/>
      <c r="F14" s="144" t="s">
        <v>77</v>
      </c>
      <c r="G14" s="144"/>
    </row>
    <row r="16" spans="1:9" x14ac:dyDescent="0.3">
      <c r="A16" s="162"/>
      <c r="B16" s="162"/>
      <c r="C16" s="162"/>
      <c r="D16" s="162"/>
      <c r="E16" s="162"/>
      <c r="F16" s="162"/>
      <c r="G16" s="162"/>
      <c r="H16" s="162"/>
      <c r="I16" s="162"/>
    </row>
    <row r="17" spans="1:9" x14ac:dyDescent="0.3">
      <c r="A17" s="144" t="s">
        <v>80</v>
      </c>
      <c r="B17" s="144"/>
      <c r="C17" s="144"/>
      <c r="D17" s="144"/>
      <c r="E17" s="144"/>
      <c r="F17" s="144"/>
      <c r="G17" s="144"/>
      <c r="H17" s="144"/>
      <c r="I17" s="144"/>
    </row>
    <row r="19" spans="1:9" ht="17.25" thickBot="1" x14ac:dyDescent="0.35"/>
    <row r="20" spans="1:9" ht="17.25" thickBot="1" x14ac:dyDescent="0.35">
      <c r="A20" s="1" t="s">
        <v>1</v>
      </c>
      <c r="C20" s="2"/>
      <c r="D20" s="9" t="s">
        <v>2</v>
      </c>
      <c r="F20" s="73"/>
      <c r="G20" s="9" t="s">
        <v>3</v>
      </c>
    </row>
    <row r="23" spans="1:9" x14ac:dyDescent="0.3">
      <c r="A23" s="133" t="s">
        <v>69</v>
      </c>
      <c r="B23" s="133"/>
      <c r="C23" s="133"/>
      <c r="D23" s="133"/>
      <c r="E23" s="133"/>
      <c r="F23" s="133"/>
      <c r="G23" s="133"/>
    </row>
    <row r="24" spans="1:9" ht="17.25" thickBot="1" x14ac:dyDescent="0.35"/>
    <row r="25" spans="1:9" ht="24" customHeight="1" x14ac:dyDescent="0.3">
      <c r="A25" s="111" t="s">
        <v>70</v>
      </c>
      <c r="B25" s="112"/>
      <c r="C25" s="112"/>
      <c r="D25" s="112"/>
      <c r="E25" s="112"/>
      <c r="F25" s="112"/>
      <c r="G25" s="112"/>
      <c r="H25" s="112"/>
      <c r="I25" s="113"/>
    </row>
    <row r="26" spans="1:9" x14ac:dyDescent="0.3">
      <c r="A26" s="5"/>
      <c r="B26" s="6"/>
      <c r="C26" s="6"/>
      <c r="D26" s="6"/>
      <c r="E26" s="6"/>
      <c r="F26" s="7"/>
      <c r="G26" s="102" t="s">
        <v>9</v>
      </c>
      <c r="H26" s="102"/>
      <c r="I26" s="103"/>
    </row>
    <row r="27" spans="1:9" ht="30.75" thickBot="1" x14ac:dyDescent="0.35">
      <c r="A27" s="25" t="s">
        <v>42</v>
      </c>
      <c r="B27" s="104" t="s">
        <v>6</v>
      </c>
      <c r="C27" s="104"/>
      <c r="D27" s="104" t="s">
        <v>7</v>
      </c>
      <c r="E27" s="104"/>
      <c r="F27" s="105"/>
      <c r="G27" s="16" t="s">
        <v>4</v>
      </c>
      <c r="H27" s="39" t="s">
        <v>5</v>
      </c>
      <c r="I27" s="17" t="s">
        <v>8</v>
      </c>
    </row>
    <row r="28" spans="1:9" ht="22.35" customHeight="1" x14ac:dyDescent="0.3">
      <c r="A28" s="26">
        <v>1</v>
      </c>
      <c r="B28" s="106"/>
      <c r="C28" s="106"/>
      <c r="D28" s="106"/>
      <c r="E28" s="106"/>
      <c r="F28" s="107"/>
      <c r="G28" s="10"/>
      <c r="H28" s="11"/>
      <c r="I28" s="12"/>
    </row>
    <row r="29" spans="1:9" ht="22.35" customHeight="1" x14ac:dyDescent="0.3">
      <c r="A29" s="27">
        <v>2</v>
      </c>
      <c r="B29" s="94"/>
      <c r="C29" s="94"/>
      <c r="D29" s="94"/>
      <c r="E29" s="94"/>
      <c r="F29" s="95"/>
      <c r="G29" s="13"/>
      <c r="H29" s="14"/>
      <c r="I29" s="15"/>
    </row>
    <row r="30" spans="1:9" ht="22.35" customHeight="1" x14ac:dyDescent="0.3">
      <c r="A30" s="27">
        <v>3</v>
      </c>
      <c r="B30" s="101"/>
      <c r="C30" s="101"/>
      <c r="D30" s="94"/>
      <c r="E30" s="94"/>
      <c r="F30" s="95"/>
      <c r="G30" s="13"/>
      <c r="H30" s="14"/>
      <c r="I30" s="15"/>
    </row>
    <row r="31" spans="1:9" ht="22.35" customHeight="1" x14ac:dyDescent="0.3">
      <c r="A31" s="27">
        <v>4</v>
      </c>
      <c r="B31" s="94"/>
      <c r="C31" s="94"/>
      <c r="D31" s="94"/>
      <c r="E31" s="94"/>
      <c r="F31" s="95"/>
      <c r="G31" s="13"/>
      <c r="H31" s="14"/>
      <c r="I31" s="15"/>
    </row>
    <row r="32" spans="1:9" ht="22.35" customHeight="1" x14ac:dyDescent="0.3">
      <c r="A32" s="27">
        <v>5</v>
      </c>
      <c r="B32" s="94"/>
      <c r="C32" s="94"/>
      <c r="D32" s="94"/>
      <c r="E32" s="94"/>
      <c r="F32" s="95"/>
      <c r="G32" s="65"/>
      <c r="H32" s="66"/>
      <c r="I32" s="67"/>
    </row>
    <row r="33" spans="1:9" ht="22.35" customHeight="1" thickBot="1" x14ac:dyDescent="0.35">
      <c r="A33" s="28">
        <v>6</v>
      </c>
      <c r="B33" s="163"/>
      <c r="C33" s="163"/>
      <c r="D33" s="96"/>
      <c r="E33" s="96"/>
      <c r="F33" s="97"/>
      <c r="G33" s="68"/>
      <c r="H33" s="69"/>
      <c r="I33" s="70"/>
    </row>
    <row r="34" spans="1:9" ht="17.25" thickBot="1" x14ac:dyDescent="0.35"/>
    <row r="35" spans="1:9" ht="17.25" thickBot="1" x14ac:dyDescent="0.35">
      <c r="A35" s="114" t="s">
        <v>71</v>
      </c>
      <c r="B35" s="115"/>
      <c r="C35" s="115"/>
      <c r="D35" s="115"/>
      <c r="E35" s="115"/>
      <c r="F35" s="115"/>
      <c r="G35" s="115"/>
      <c r="H35" s="115"/>
      <c r="I35" s="116"/>
    </row>
    <row r="36" spans="1:9" x14ac:dyDescent="0.3">
      <c r="A36" s="117"/>
      <c r="B36" s="118"/>
      <c r="C36" s="118"/>
      <c r="D36" s="118"/>
      <c r="E36" s="118"/>
      <c r="F36" s="118"/>
      <c r="G36" s="118"/>
      <c r="H36" s="118"/>
      <c r="I36" s="119"/>
    </row>
    <row r="37" spans="1:9" x14ac:dyDescent="0.3">
      <c r="A37" s="120"/>
      <c r="B37" s="121"/>
      <c r="C37" s="121"/>
      <c r="D37" s="121"/>
      <c r="E37" s="121"/>
      <c r="F37" s="121"/>
      <c r="G37" s="121"/>
      <c r="H37" s="121"/>
      <c r="I37" s="122"/>
    </row>
    <row r="38" spans="1:9" x14ac:dyDescent="0.3">
      <c r="A38" s="120"/>
      <c r="B38" s="121"/>
      <c r="C38" s="121"/>
      <c r="D38" s="121"/>
      <c r="E38" s="121"/>
      <c r="F38" s="121"/>
      <c r="G38" s="121"/>
      <c r="H38" s="121"/>
      <c r="I38" s="122"/>
    </row>
    <row r="39" spans="1:9" ht="17.25" thickBot="1" x14ac:dyDescent="0.35">
      <c r="A39" s="123"/>
      <c r="B39" s="124"/>
      <c r="C39" s="124"/>
      <c r="D39" s="124"/>
      <c r="E39" s="124"/>
      <c r="F39" s="124"/>
      <c r="G39" s="124"/>
      <c r="H39" s="124"/>
      <c r="I39" s="125"/>
    </row>
    <row r="40" spans="1:9" x14ac:dyDescent="0.3">
      <c r="A40" s="133" t="str">
        <f>IF($C$1=$H$2,"1. Wahl für den Ortsjugendvorstand","1. Wahl für den Bezirksjugendvorstand")</f>
        <v>1. Wahl für den Bezirksjugendvorstand</v>
      </c>
      <c r="B40" s="133"/>
      <c r="C40" s="133"/>
      <c r="D40" s="133"/>
      <c r="E40" s="133"/>
      <c r="F40" s="133"/>
      <c r="G40" s="133"/>
    </row>
    <row r="41" spans="1:9" ht="17.25" thickBot="1" x14ac:dyDescent="0.35"/>
    <row r="42" spans="1:9" ht="24" customHeight="1" x14ac:dyDescent="0.3">
      <c r="A42" s="111" t="str">
        <f>IF($C$1=$H$2,"Ortsjugendvorsitzende*r","Bezirksjugendvorsitzende*r")</f>
        <v>Bezirksjugendvorsitzende*r</v>
      </c>
      <c r="B42" s="112"/>
      <c r="C42" s="112"/>
      <c r="D42" s="112"/>
      <c r="E42" s="112"/>
      <c r="F42" s="112"/>
      <c r="G42" s="112"/>
      <c r="H42" s="112"/>
      <c r="I42" s="113"/>
    </row>
    <row r="43" spans="1:9" x14ac:dyDescent="0.3">
      <c r="A43" s="5"/>
      <c r="B43" s="6"/>
      <c r="C43" s="6"/>
      <c r="D43" s="6"/>
      <c r="E43" s="6"/>
      <c r="F43" s="7"/>
      <c r="G43" s="102" t="s">
        <v>9</v>
      </c>
      <c r="H43" s="102"/>
      <c r="I43" s="103"/>
    </row>
    <row r="44" spans="1:9" ht="30.75" thickBot="1" x14ac:dyDescent="0.35">
      <c r="A44" s="25" t="s">
        <v>42</v>
      </c>
      <c r="B44" s="104" t="s">
        <v>6</v>
      </c>
      <c r="C44" s="104"/>
      <c r="D44" s="104" t="s">
        <v>7</v>
      </c>
      <c r="E44" s="104"/>
      <c r="F44" s="105"/>
      <c r="G44" s="16" t="s">
        <v>4</v>
      </c>
      <c r="H44" s="39" t="s">
        <v>5</v>
      </c>
      <c r="I44" s="17" t="s">
        <v>8</v>
      </c>
    </row>
    <row r="45" spans="1:9" ht="22.35" customHeight="1" x14ac:dyDescent="0.3">
      <c r="A45" s="26">
        <v>1</v>
      </c>
      <c r="B45" s="106"/>
      <c r="C45" s="106"/>
      <c r="D45" s="106"/>
      <c r="E45" s="106"/>
      <c r="F45" s="107"/>
      <c r="G45" s="10"/>
      <c r="H45" s="11"/>
      <c r="I45" s="12"/>
    </row>
    <row r="46" spans="1:9" ht="22.35" customHeight="1" x14ac:dyDescent="0.3">
      <c r="A46" s="27">
        <v>2</v>
      </c>
      <c r="B46" s="94"/>
      <c r="C46" s="94"/>
      <c r="D46" s="94"/>
      <c r="E46" s="94"/>
      <c r="F46" s="95"/>
      <c r="G46" s="13"/>
      <c r="H46" s="14"/>
      <c r="I46" s="15"/>
    </row>
    <row r="47" spans="1:9" ht="22.35" customHeight="1" x14ac:dyDescent="0.3">
      <c r="A47" s="27">
        <v>3</v>
      </c>
      <c r="B47" s="101"/>
      <c r="C47" s="101"/>
      <c r="D47" s="94"/>
      <c r="E47" s="94"/>
      <c r="F47" s="95"/>
      <c r="G47" s="13"/>
      <c r="H47" s="14"/>
      <c r="I47" s="15"/>
    </row>
    <row r="48" spans="1:9" ht="22.35" customHeight="1" x14ac:dyDescent="0.3">
      <c r="A48" s="27">
        <v>4</v>
      </c>
      <c r="B48" s="94"/>
      <c r="C48" s="94"/>
      <c r="D48" s="94"/>
      <c r="E48" s="94"/>
      <c r="F48" s="95"/>
      <c r="G48" s="13"/>
      <c r="H48" s="14"/>
      <c r="I48" s="15"/>
    </row>
    <row r="49" spans="1:9" ht="22.35" customHeight="1" x14ac:dyDescent="0.3">
      <c r="A49" s="27">
        <v>5</v>
      </c>
      <c r="B49" s="94"/>
      <c r="C49" s="94"/>
      <c r="D49" s="94"/>
      <c r="E49" s="94"/>
      <c r="F49" s="95"/>
      <c r="G49" s="62"/>
      <c r="H49" s="63"/>
      <c r="I49" s="64"/>
    </row>
    <row r="50" spans="1:9" ht="22.35" customHeight="1" thickBot="1" x14ac:dyDescent="0.35">
      <c r="A50" s="28">
        <v>6</v>
      </c>
      <c r="B50" s="163"/>
      <c r="C50" s="163"/>
      <c r="D50" s="96"/>
      <c r="E50" s="96"/>
      <c r="F50" s="97"/>
      <c r="G50" s="71"/>
      <c r="H50" s="72"/>
      <c r="I50" s="38"/>
    </row>
    <row r="51" spans="1:9" ht="17.25" thickBot="1" x14ac:dyDescent="0.35"/>
    <row r="52" spans="1:9" ht="17.25" thickBot="1" x14ac:dyDescent="0.35">
      <c r="A52" s="114" t="s">
        <v>71</v>
      </c>
      <c r="B52" s="115"/>
      <c r="C52" s="115"/>
      <c r="D52" s="115"/>
      <c r="E52" s="115"/>
      <c r="F52" s="115"/>
      <c r="G52" s="115"/>
      <c r="H52" s="115"/>
      <c r="I52" s="116"/>
    </row>
    <row r="53" spans="1:9" x14ac:dyDescent="0.3">
      <c r="A53" s="117"/>
      <c r="B53" s="118"/>
      <c r="C53" s="118"/>
      <c r="D53" s="118"/>
      <c r="E53" s="118"/>
      <c r="F53" s="118"/>
      <c r="G53" s="118"/>
      <c r="H53" s="118"/>
      <c r="I53" s="119"/>
    </row>
    <row r="54" spans="1:9" x14ac:dyDescent="0.3">
      <c r="A54" s="120"/>
      <c r="B54" s="121"/>
      <c r="C54" s="121"/>
      <c r="D54" s="121"/>
      <c r="E54" s="121"/>
      <c r="F54" s="121"/>
      <c r="G54" s="121"/>
      <c r="H54" s="121"/>
      <c r="I54" s="122"/>
    </row>
    <row r="55" spans="1:9" x14ac:dyDescent="0.3">
      <c r="A55" s="120"/>
      <c r="B55" s="121"/>
      <c r="C55" s="121"/>
      <c r="D55" s="121"/>
      <c r="E55" s="121"/>
      <c r="F55" s="121"/>
      <c r="G55" s="121"/>
      <c r="H55" s="121"/>
      <c r="I55" s="122"/>
    </row>
    <row r="56" spans="1:9" ht="17.25" thickBot="1" x14ac:dyDescent="0.35">
      <c r="A56" s="123"/>
      <c r="B56" s="124"/>
      <c r="C56" s="124"/>
      <c r="D56" s="124"/>
      <c r="E56" s="124"/>
      <c r="F56" s="124"/>
      <c r="G56" s="124"/>
      <c r="H56" s="124"/>
      <c r="I56" s="125"/>
    </row>
    <row r="57" spans="1:9" ht="17.25" thickBot="1" x14ac:dyDescent="0.35"/>
    <row r="58" spans="1:9" ht="22.35" customHeight="1" thickBot="1" x14ac:dyDescent="0.35">
      <c r="A58" s="98" t="s">
        <v>10</v>
      </c>
      <c r="B58" s="99"/>
      <c r="C58" s="99"/>
      <c r="D58" s="99"/>
      <c r="E58" s="99"/>
      <c r="F58" s="99"/>
      <c r="G58" s="99"/>
      <c r="H58" s="99"/>
      <c r="I58" s="100"/>
    </row>
    <row r="59" spans="1:9" ht="22.35" customHeight="1" x14ac:dyDescent="0.3">
      <c r="A59" s="92" t="s">
        <v>6</v>
      </c>
      <c r="B59" s="146"/>
      <c r="C59" s="93"/>
      <c r="D59" s="74" t="s">
        <v>7</v>
      </c>
      <c r="E59" s="75"/>
      <c r="F59" s="75"/>
      <c r="G59" s="75"/>
      <c r="H59" s="92" t="s">
        <v>14</v>
      </c>
      <c r="I59" s="93"/>
    </row>
    <row r="60" spans="1:9" ht="22.35" customHeight="1" thickBot="1" x14ac:dyDescent="0.35">
      <c r="A60" s="81" t="e">
        <f>INDEX(B45:B50,MATCH(MAX(G45:G50),G45:G50,0))</f>
        <v>#N/A</v>
      </c>
      <c r="B60" s="82"/>
      <c r="C60" s="83"/>
      <c r="D60" s="81" t="e">
        <f>INDEX(D45:D50,MATCH(MAX(G45:G50),G45:G50,0))</f>
        <v>#N/A</v>
      </c>
      <c r="E60" s="82"/>
      <c r="F60" s="82"/>
      <c r="G60" s="83"/>
      <c r="H60" s="84"/>
      <c r="I60" s="85"/>
    </row>
    <row r="61" spans="1:9" ht="22.35" customHeight="1" x14ac:dyDescent="0.3">
      <c r="A61" s="86" t="s">
        <v>11</v>
      </c>
      <c r="B61" s="87"/>
      <c r="C61" s="88"/>
      <c r="D61" s="86" t="s">
        <v>12</v>
      </c>
      <c r="E61" s="87"/>
      <c r="F61" s="88"/>
      <c r="G61" s="86" t="s">
        <v>13</v>
      </c>
      <c r="H61" s="87"/>
      <c r="I61" s="88"/>
    </row>
    <row r="62" spans="1:9" ht="22.35" customHeight="1" thickBot="1" x14ac:dyDescent="0.35">
      <c r="A62" s="141"/>
      <c r="B62" s="109"/>
      <c r="C62" s="110"/>
      <c r="D62" s="141"/>
      <c r="E62" s="109"/>
      <c r="F62" s="110"/>
      <c r="G62" s="141"/>
      <c r="H62" s="109"/>
      <c r="I62" s="110"/>
    </row>
    <row r="63" spans="1:9" ht="22.35" customHeight="1" x14ac:dyDescent="0.3">
      <c r="A63" s="86" t="s">
        <v>34</v>
      </c>
      <c r="B63" s="87"/>
      <c r="C63" s="88"/>
      <c r="D63" s="86" t="s">
        <v>43</v>
      </c>
      <c r="E63" s="87"/>
      <c r="F63" s="88"/>
      <c r="G63" s="86" t="s">
        <v>15</v>
      </c>
      <c r="H63" s="87"/>
      <c r="I63" s="88"/>
    </row>
    <row r="64" spans="1:9" ht="22.35" customHeight="1" thickBot="1" x14ac:dyDescent="0.35">
      <c r="A64" s="89"/>
      <c r="B64" s="90"/>
      <c r="C64" s="91"/>
      <c r="D64" s="89"/>
      <c r="E64" s="90"/>
      <c r="F64" s="91"/>
      <c r="G64" s="164"/>
      <c r="H64" s="109"/>
      <c r="I64" s="110"/>
    </row>
    <row r="65" spans="1:23" ht="28.15" customHeight="1" thickBot="1" x14ac:dyDescent="0.35"/>
    <row r="66" spans="1:23" ht="24" customHeight="1" x14ac:dyDescent="0.3">
      <c r="A66" s="111" t="str">
        <f>IF($C$1=$H$2,"2. Ortsjugendvorsitzende*r","2. Bezirksjugendvorsitzende*r")</f>
        <v>2. Bezirksjugendvorsitzende*r</v>
      </c>
      <c r="B66" s="112"/>
      <c r="C66" s="112"/>
      <c r="D66" s="112"/>
      <c r="E66" s="112"/>
      <c r="F66" s="112"/>
      <c r="G66" s="112"/>
      <c r="H66" s="112"/>
      <c r="I66" s="113"/>
    </row>
    <row r="67" spans="1:23" x14ac:dyDescent="0.3">
      <c r="A67" s="19"/>
      <c r="B67" s="20"/>
      <c r="C67" s="20"/>
      <c r="D67" s="20"/>
      <c r="E67" s="20"/>
      <c r="F67" s="21"/>
      <c r="G67" s="102" t="s">
        <v>9</v>
      </c>
      <c r="H67" s="102"/>
      <c r="I67" s="103"/>
    </row>
    <row r="68" spans="1:23" ht="30.75" thickBot="1" x14ac:dyDescent="0.35">
      <c r="A68" s="25" t="s">
        <v>42</v>
      </c>
      <c r="B68" s="104" t="s">
        <v>6</v>
      </c>
      <c r="C68" s="104"/>
      <c r="D68" s="104" t="s">
        <v>7</v>
      </c>
      <c r="E68" s="104"/>
      <c r="F68" s="105"/>
      <c r="G68" s="16" t="s">
        <v>4</v>
      </c>
      <c r="H68" s="39" t="s">
        <v>5</v>
      </c>
      <c r="I68" s="17" t="s">
        <v>8</v>
      </c>
    </row>
    <row r="69" spans="1:23" ht="22.35" customHeight="1" x14ac:dyDescent="0.3">
      <c r="A69" s="26">
        <v>1</v>
      </c>
      <c r="B69" s="106"/>
      <c r="C69" s="106"/>
      <c r="D69" s="106"/>
      <c r="E69" s="106"/>
      <c r="F69" s="107"/>
      <c r="G69" s="10"/>
      <c r="H69" s="11"/>
      <c r="I69" s="12"/>
    </row>
    <row r="70" spans="1:23" ht="22.35" customHeight="1" x14ac:dyDescent="0.3">
      <c r="A70" s="27">
        <v>2</v>
      </c>
      <c r="B70" s="94"/>
      <c r="C70" s="94"/>
      <c r="D70" s="94"/>
      <c r="E70" s="94"/>
      <c r="F70" s="95"/>
      <c r="G70" s="13"/>
      <c r="H70" s="14"/>
      <c r="I70" s="15"/>
    </row>
    <row r="71" spans="1:23" ht="22.35" customHeight="1" x14ac:dyDescent="0.3">
      <c r="A71" s="27">
        <v>3</v>
      </c>
      <c r="B71" s="101"/>
      <c r="C71" s="101"/>
      <c r="D71" s="94"/>
      <c r="E71" s="94"/>
      <c r="F71" s="95"/>
      <c r="G71" s="13"/>
      <c r="H71" s="14"/>
      <c r="I71" s="15"/>
    </row>
    <row r="72" spans="1:23" ht="22.35" customHeight="1" x14ac:dyDescent="0.3">
      <c r="A72" s="27">
        <v>4</v>
      </c>
      <c r="B72" s="94"/>
      <c r="C72" s="94"/>
      <c r="D72" s="94"/>
      <c r="E72" s="94"/>
      <c r="F72" s="95"/>
      <c r="G72" s="13"/>
      <c r="H72" s="14"/>
      <c r="I72" s="15"/>
    </row>
    <row r="73" spans="1:23" ht="22.35" customHeight="1" x14ac:dyDescent="0.3">
      <c r="A73" s="27">
        <v>5</v>
      </c>
      <c r="B73" s="94"/>
      <c r="C73" s="94"/>
      <c r="D73" s="94"/>
      <c r="E73" s="94"/>
      <c r="F73" s="95"/>
      <c r="G73" s="13"/>
      <c r="H73" s="14"/>
      <c r="I73" s="15"/>
    </row>
    <row r="74" spans="1:23" ht="22.35" customHeight="1" thickBot="1" x14ac:dyDescent="0.35">
      <c r="A74" s="28">
        <v>6</v>
      </c>
      <c r="B74" s="96"/>
      <c r="C74" s="96"/>
      <c r="D74" s="96"/>
      <c r="E74" s="96"/>
      <c r="F74" s="97"/>
      <c r="G74" s="22"/>
      <c r="H74" s="23"/>
      <c r="I74" s="24"/>
    </row>
    <row r="75" spans="1:23" ht="17.25" thickBot="1" x14ac:dyDescent="0.35"/>
    <row r="76" spans="1:23" ht="17.25" thickBot="1" x14ac:dyDescent="0.35">
      <c r="A76" s="114" t="s">
        <v>71</v>
      </c>
      <c r="B76" s="115"/>
      <c r="C76" s="115"/>
      <c r="D76" s="115"/>
      <c r="E76" s="115"/>
      <c r="F76" s="115"/>
      <c r="G76" s="115"/>
      <c r="H76" s="115"/>
      <c r="I76" s="116"/>
    </row>
    <row r="77" spans="1:23" x14ac:dyDescent="0.3">
      <c r="A77" s="117"/>
      <c r="B77" s="118"/>
      <c r="C77" s="118"/>
      <c r="D77" s="118"/>
      <c r="E77" s="118"/>
      <c r="F77" s="118"/>
      <c r="G77" s="118"/>
      <c r="H77" s="118"/>
      <c r="I77" s="119"/>
    </row>
    <row r="78" spans="1:23" x14ac:dyDescent="0.3">
      <c r="A78" s="120"/>
      <c r="B78" s="121"/>
      <c r="C78" s="121"/>
      <c r="D78" s="121"/>
      <c r="E78" s="121"/>
      <c r="F78" s="121"/>
      <c r="G78" s="121"/>
      <c r="H78" s="121"/>
      <c r="I78" s="122"/>
    </row>
    <row r="79" spans="1:23" x14ac:dyDescent="0.3">
      <c r="A79" s="120"/>
      <c r="B79" s="121"/>
      <c r="C79" s="121"/>
      <c r="D79" s="121"/>
      <c r="E79" s="121"/>
      <c r="F79" s="121"/>
      <c r="G79" s="121"/>
      <c r="H79" s="121"/>
      <c r="I79" s="122"/>
    </row>
    <row r="80" spans="1:23" ht="17.25" thickBot="1" x14ac:dyDescent="0.35">
      <c r="A80" s="123"/>
      <c r="B80" s="124"/>
      <c r="C80" s="124"/>
      <c r="D80" s="124"/>
      <c r="E80" s="124"/>
      <c r="F80" s="124"/>
      <c r="G80" s="124"/>
      <c r="H80" s="124"/>
      <c r="I80" s="125"/>
      <c r="L80"/>
      <c r="M80"/>
      <c r="N80"/>
      <c r="O80"/>
      <c r="P80"/>
      <c r="Q80"/>
      <c r="R80"/>
      <c r="S80"/>
      <c r="T80"/>
      <c r="U80"/>
      <c r="V80"/>
      <c r="W80"/>
    </row>
    <row r="81" spans="1:23" ht="17.25" thickBot="1" x14ac:dyDescent="0.35">
      <c r="L81"/>
      <c r="M81"/>
      <c r="N81"/>
      <c r="O81"/>
      <c r="P81"/>
      <c r="Q81"/>
      <c r="R81"/>
      <c r="S81"/>
      <c r="T81"/>
      <c r="U81"/>
      <c r="V81"/>
      <c r="W81"/>
    </row>
    <row r="82" spans="1:23" ht="17.25" thickBot="1" x14ac:dyDescent="0.35">
      <c r="A82" s="98" t="s">
        <v>10</v>
      </c>
      <c r="B82" s="99"/>
      <c r="C82" s="99"/>
      <c r="D82" s="99"/>
      <c r="E82" s="99"/>
      <c r="F82" s="99"/>
      <c r="G82" s="99"/>
      <c r="H82" s="99"/>
      <c r="I82" s="100"/>
      <c r="L82"/>
      <c r="M82"/>
      <c r="N82"/>
      <c r="O82"/>
      <c r="P82"/>
      <c r="Q82"/>
      <c r="R82"/>
      <c r="S82"/>
      <c r="T82"/>
      <c r="U82"/>
      <c r="V82"/>
      <c r="W82"/>
    </row>
    <row r="83" spans="1:23" ht="22.35" customHeight="1" x14ac:dyDescent="0.3">
      <c r="A83" s="92" t="s">
        <v>6</v>
      </c>
      <c r="B83" s="146"/>
      <c r="C83" s="93"/>
      <c r="D83" s="74" t="s">
        <v>7</v>
      </c>
      <c r="E83" s="75"/>
      <c r="F83" s="75"/>
      <c r="G83" s="75"/>
      <c r="H83" s="92" t="s">
        <v>14</v>
      </c>
      <c r="I83" s="93"/>
      <c r="L83"/>
      <c r="M83"/>
      <c r="N83" s="78"/>
      <c r="O83" s="78"/>
      <c r="P83" s="78"/>
      <c r="Q83" s="78"/>
      <c r="R83" s="78"/>
      <c r="S83" s="78"/>
      <c r="T83" s="78"/>
      <c r="U83" s="78"/>
      <c r="V83" s="78"/>
      <c r="W83"/>
    </row>
    <row r="84" spans="1:23" ht="22.35" customHeight="1" thickBot="1" x14ac:dyDescent="0.35">
      <c r="A84" s="81" t="e">
        <f>INDEX(B69:B74,MATCH(MAX(G69:G74),G69:G74,0))</f>
        <v>#N/A</v>
      </c>
      <c r="B84" s="82"/>
      <c r="C84" s="83"/>
      <c r="D84" s="81" t="e">
        <f>INDEX(D69:D74,MATCH(MAX(G69:G74),G69:G74,0))</f>
        <v>#N/A</v>
      </c>
      <c r="E84" s="82"/>
      <c r="F84" s="82"/>
      <c r="G84" s="83"/>
      <c r="H84" s="84"/>
      <c r="I84" s="85"/>
      <c r="L84"/>
      <c r="M84"/>
      <c r="N84" s="78"/>
      <c r="O84" s="78"/>
      <c r="P84" s="78"/>
      <c r="Q84" s="78"/>
      <c r="R84" s="78"/>
      <c r="S84" s="78"/>
      <c r="T84" s="78"/>
      <c r="U84" s="78"/>
      <c r="V84" s="78"/>
      <c r="W84"/>
    </row>
    <row r="85" spans="1:23" ht="22.35" customHeight="1" x14ac:dyDescent="0.3">
      <c r="A85" s="86" t="s">
        <v>11</v>
      </c>
      <c r="B85" s="87"/>
      <c r="C85" s="88"/>
      <c r="D85" s="86" t="s">
        <v>12</v>
      </c>
      <c r="E85" s="87"/>
      <c r="F85" s="88"/>
      <c r="G85" s="86" t="s">
        <v>13</v>
      </c>
      <c r="H85" s="87"/>
      <c r="I85" s="88"/>
      <c r="L85"/>
      <c r="M85"/>
      <c r="N85"/>
      <c r="O85"/>
      <c r="P85"/>
      <c r="Q85"/>
      <c r="R85"/>
      <c r="S85"/>
      <c r="T85"/>
      <c r="U85"/>
      <c r="V85"/>
      <c r="W85"/>
    </row>
    <row r="86" spans="1:23" ht="22.35" customHeight="1" thickBot="1" x14ac:dyDescent="0.35">
      <c r="A86" s="141"/>
      <c r="B86" s="109"/>
      <c r="C86" s="110"/>
      <c r="D86" s="141"/>
      <c r="E86" s="109"/>
      <c r="F86" s="110"/>
      <c r="G86" s="141"/>
      <c r="H86" s="109"/>
      <c r="I86" s="110"/>
      <c r="L86"/>
      <c r="M86"/>
      <c r="N86"/>
      <c r="O86"/>
      <c r="P86"/>
      <c r="Q86"/>
      <c r="R86"/>
      <c r="S86"/>
      <c r="T86"/>
      <c r="U86"/>
      <c r="V86"/>
      <c r="W86"/>
    </row>
    <row r="87" spans="1:23" ht="22.35" customHeight="1" x14ac:dyDescent="0.3">
      <c r="A87" s="86" t="s">
        <v>34</v>
      </c>
      <c r="B87" s="87"/>
      <c r="C87" s="88"/>
      <c r="D87" s="86" t="s">
        <v>43</v>
      </c>
      <c r="E87" s="87"/>
      <c r="F87" s="88"/>
      <c r="G87" s="86" t="s">
        <v>15</v>
      </c>
      <c r="H87" s="87"/>
      <c r="I87" s="88"/>
      <c r="L87"/>
      <c r="M87"/>
      <c r="N87"/>
      <c r="O87"/>
      <c r="P87"/>
    </row>
    <row r="88" spans="1:23" ht="22.35" customHeight="1" thickBot="1" x14ac:dyDescent="0.35">
      <c r="A88" s="89"/>
      <c r="B88" s="90"/>
      <c r="C88" s="91"/>
      <c r="D88" s="89"/>
      <c r="E88" s="90"/>
      <c r="F88" s="91"/>
      <c r="G88" s="108"/>
      <c r="H88" s="109"/>
      <c r="I88" s="110"/>
      <c r="L88"/>
      <c r="M88" s="78"/>
      <c r="N88" s="78"/>
      <c r="O88" s="78"/>
      <c r="P88"/>
    </row>
    <row r="89" spans="1:23" ht="28.15" customHeight="1" thickBot="1" x14ac:dyDescent="0.35">
      <c r="L89"/>
      <c r="M89"/>
      <c r="N89"/>
      <c r="O89"/>
      <c r="P89"/>
    </row>
    <row r="90" spans="1:23" ht="24" customHeight="1" x14ac:dyDescent="0.3">
      <c r="A90" s="111" t="s">
        <v>44</v>
      </c>
      <c r="B90" s="112"/>
      <c r="C90" s="112"/>
      <c r="D90" s="112"/>
      <c r="E90" s="112"/>
      <c r="F90" s="112"/>
      <c r="G90" s="112"/>
      <c r="H90" s="112"/>
      <c r="I90" s="113"/>
    </row>
    <row r="91" spans="1:23" x14ac:dyDescent="0.3">
      <c r="A91" s="5"/>
      <c r="B91" s="6"/>
      <c r="C91" s="6"/>
      <c r="D91" s="6"/>
      <c r="E91" s="6"/>
      <c r="F91" s="7"/>
      <c r="G91" s="102" t="s">
        <v>9</v>
      </c>
      <c r="H91" s="102"/>
      <c r="I91" s="103"/>
    </row>
    <row r="92" spans="1:23" ht="30.75" thickBot="1" x14ac:dyDescent="0.35">
      <c r="A92" s="25" t="s">
        <v>42</v>
      </c>
      <c r="B92" s="104" t="s">
        <v>6</v>
      </c>
      <c r="C92" s="104"/>
      <c r="D92" s="104" t="s">
        <v>7</v>
      </c>
      <c r="E92" s="104"/>
      <c r="F92" s="105"/>
      <c r="G92" s="16" t="s">
        <v>4</v>
      </c>
      <c r="H92" s="39" t="s">
        <v>5</v>
      </c>
      <c r="I92" s="17" t="s">
        <v>8</v>
      </c>
    </row>
    <row r="93" spans="1:23" ht="22.35" customHeight="1" x14ac:dyDescent="0.3">
      <c r="A93" s="26">
        <v>1</v>
      </c>
      <c r="B93" s="106"/>
      <c r="C93" s="106"/>
      <c r="D93" s="106"/>
      <c r="E93" s="106"/>
      <c r="F93" s="107"/>
      <c r="G93" s="10"/>
      <c r="H93" s="11"/>
      <c r="I93" s="12"/>
    </row>
    <row r="94" spans="1:23" ht="22.35" customHeight="1" x14ac:dyDescent="0.3">
      <c r="A94" s="27">
        <v>2</v>
      </c>
      <c r="B94" s="94"/>
      <c r="C94" s="94"/>
      <c r="D94" s="94"/>
      <c r="E94" s="94"/>
      <c r="F94" s="95"/>
      <c r="G94" s="13"/>
      <c r="H94" s="14"/>
      <c r="I94" s="15"/>
    </row>
    <row r="95" spans="1:23" ht="22.35" customHeight="1" x14ac:dyDescent="0.3">
      <c r="A95" s="27">
        <v>3</v>
      </c>
      <c r="B95" s="101"/>
      <c r="C95" s="101"/>
      <c r="D95" s="94"/>
      <c r="E95" s="94"/>
      <c r="F95" s="95"/>
      <c r="G95" s="13"/>
      <c r="H95" s="14"/>
      <c r="I95" s="15"/>
    </row>
    <row r="96" spans="1:23" ht="22.35" customHeight="1" x14ac:dyDescent="0.3">
      <c r="A96" s="27">
        <v>4</v>
      </c>
      <c r="B96" s="94"/>
      <c r="C96" s="94"/>
      <c r="D96" s="94"/>
      <c r="E96" s="94"/>
      <c r="F96" s="95"/>
      <c r="G96" s="13"/>
      <c r="H96" s="14"/>
      <c r="I96" s="15"/>
    </row>
    <row r="97" spans="1:9" ht="22.35" customHeight="1" x14ac:dyDescent="0.3">
      <c r="A97" s="27">
        <v>5</v>
      </c>
      <c r="B97" s="94"/>
      <c r="C97" s="94"/>
      <c r="D97" s="94"/>
      <c r="E97" s="94"/>
      <c r="F97" s="95"/>
      <c r="G97" s="13"/>
      <c r="H97" s="14"/>
      <c r="I97" s="15"/>
    </row>
    <row r="98" spans="1:9" ht="22.35" customHeight="1" thickBot="1" x14ac:dyDescent="0.35">
      <c r="A98" s="28">
        <v>6</v>
      </c>
      <c r="B98" s="96"/>
      <c r="C98" s="96"/>
      <c r="D98" s="96"/>
      <c r="E98" s="96"/>
      <c r="F98" s="97"/>
      <c r="G98" s="22"/>
      <c r="H98" s="23"/>
      <c r="I98" s="24"/>
    </row>
    <row r="99" spans="1:9" ht="17.25" thickBot="1" x14ac:dyDescent="0.35"/>
    <row r="100" spans="1:9" ht="17.25" thickBot="1" x14ac:dyDescent="0.35">
      <c r="A100" s="114" t="s">
        <v>71</v>
      </c>
      <c r="B100" s="115"/>
      <c r="C100" s="115"/>
      <c r="D100" s="115"/>
      <c r="E100" s="115"/>
      <c r="F100" s="115"/>
      <c r="G100" s="115"/>
      <c r="H100" s="115"/>
      <c r="I100" s="116"/>
    </row>
    <row r="101" spans="1:9" x14ac:dyDescent="0.3">
      <c r="A101" s="117"/>
      <c r="B101" s="118"/>
      <c r="C101" s="118"/>
      <c r="D101" s="118"/>
      <c r="E101" s="118"/>
      <c r="F101" s="118"/>
      <c r="G101" s="118"/>
      <c r="H101" s="118"/>
      <c r="I101" s="119"/>
    </row>
    <row r="102" spans="1:9" x14ac:dyDescent="0.3">
      <c r="A102" s="120"/>
      <c r="B102" s="121"/>
      <c r="C102" s="121"/>
      <c r="D102" s="121"/>
      <c r="E102" s="121"/>
      <c r="F102" s="121"/>
      <c r="G102" s="121"/>
      <c r="H102" s="121"/>
      <c r="I102" s="122"/>
    </row>
    <row r="103" spans="1:9" x14ac:dyDescent="0.3">
      <c r="A103" s="120"/>
      <c r="B103" s="121"/>
      <c r="C103" s="121"/>
      <c r="D103" s="121"/>
      <c r="E103" s="121"/>
      <c r="F103" s="121"/>
      <c r="G103" s="121"/>
      <c r="H103" s="121"/>
      <c r="I103" s="122"/>
    </row>
    <row r="104" spans="1:9" ht="17.25" thickBot="1" x14ac:dyDescent="0.35">
      <c r="A104" s="123"/>
      <c r="B104" s="124"/>
      <c r="C104" s="124"/>
      <c r="D104" s="124"/>
      <c r="E104" s="124"/>
      <c r="F104" s="124"/>
      <c r="G104" s="124"/>
      <c r="H104" s="124"/>
      <c r="I104" s="125"/>
    </row>
    <row r="105" spans="1:9" ht="17.25" thickBot="1" x14ac:dyDescent="0.35"/>
    <row r="106" spans="1:9" ht="17.25" thickBot="1" x14ac:dyDescent="0.35">
      <c r="A106" s="98" t="s">
        <v>10</v>
      </c>
      <c r="B106" s="99"/>
      <c r="C106" s="99"/>
      <c r="D106" s="99"/>
      <c r="E106" s="99"/>
      <c r="F106" s="99"/>
      <c r="G106" s="99"/>
      <c r="H106" s="99"/>
      <c r="I106" s="100"/>
    </row>
    <row r="107" spans="1:9" ht="22.35" customHeight="1" x14ac:dyDescent="0.3">
      <c r="A107" s="92" t="s">
        <v>6</v>
      </c>
      <c r="B107" s="146"/>
      <c r="C107" s="93"/>
      <c r="D107" s="74" t="s">
        <v>7</v>
      </c>
      <c r="E107" s="75"/>
      <c r="F107" s="75"/>
      <c r="G107" s="75"/>
      <c r="H107" s="92" t="s">
        <v>14</v>
      </c>
      <c r="I107" s="93"/>
    </row>
    <row r="108" spans="1:9" ht="22.35" customHeight="1" thickBot="1" x14ac:dyDescent="0.35">
      <c r="A108" s="81" t="e">
        <f>INDEX(B93:B98,MATCH(MAX(G93:G98),G93:G98,0))</f>
        <v>#N/A</v>
      </c>
      <c r="B108" s="82"/>
      <c r="C108" s="83"/>
      <c r="D108" s="81" t="e">
        <f>INDEX(D93:D98,MATCH(MAX(G93:G98),G93:G98,0))</f>
        <v>#N/A</v>
      </c>
      <c r="E108" s="82"/>
      <c r="F108" s="82"/>
      <c r="G108" s="83"/>
      <c r="H108" s="84"/>
      <c r="I108" s="85"/>
    </row>
    <row r="109" spans="1:9" ht="22.35" customHeight="1" x14ac:dyDescent="0.3">
      <c r="A109" s="86" t="s">
        <v>11</v>
      </c>
      <c r="B109" s="87"/>
      <c r="C109" s="88"/>
      <c r="D109" s="86" t="s">
        <v>12</v>
      </c>
      <c r="E109" s="87"/>
      <c r="F109" s="88"/>
      <c r="G109" s="86" t="s">
        <v>13</v>
      </c>
      <c r="H109" s="87"/>
      <c r="I109" s="88"/>
    </row>
    <row r="110" spans="1:9" ht="22.35" customHeight="1" thickBot="1" x14ac:dyDescent="0.35">
      <c r="A110" s="141"/>
      <c r="B110" s="109"/>
      <c r="C110" s="110"/>
      <c r="D110" s="141"/>
      <c r="E110" s="109"/>
      <c r="F110" s="110"/>
      <c r="G110" s="141"/>
      <c r="H110" s="109"/>
      <c r="I110" s="110"/>
    </row>
    <row r="111" spans="1:9" ht="22.35" customHeight="1" x14ac:dyDescent="0.3">
      <c r="A111" s="86" t="s">
        <v>34</v>
      </c>
      <c r="B111" s="87"/>
      <c r="C111" s="88"/>
      <c r="D111" s="86" t="s">
        <v>43</v>
      </c>
      <c r="E111" s="87"/>
      <c r="F111" s="88"/>
      <c r="G111" s="86" t="s">
        <v>15</v>
      </c>
      <c r="H111" s="87"/>
      <c r="I111" s="88"/>
    </row>
    <row r="112" spans="1:9" ht="22.35" customHeight="1" thickBot="1" x14ac:dyDescent="0.35">
      <c r="A112" s="89"/>
      <c r="B112" s="90"/>
      <c r="C112" s="91"/>
      <c r="D112" s="89"/>
      <c r="E112" s="90"/>
      <c r="F112" s="91"/>
      <c r="G112" s="108"/>
      <c r="H112" s="109"/>
      <c r="I112" s="110"/>
    </row>
    <row r="113" spans="1:9" ht="28.15" customHeight="1" thickBot="1" x14ac:dyDescent="0.35"/>
    <row r="114" spans="1:9" ht="24" customHeight="1" x14ac:dyDescent="0.3">
      <c r="A114" s="111" t="s">
        <v>45</v>
      </c>
      <c r="B114" s="112"/>
      <c r="C114" s="112"/>
      <c r="D114" s="112"/>
      <c r="E114" s="112"/>
      <c r="F114" s="112"/>
      <c r="G114" s="112"/>
      <c r="H114" s="112"/>
      <c r="I114" s="113"/>
    </row>
    <row r="115" spans="1:9" x14ac:dyDescent="0.3">
      <c r="A115" s="19"/>
      <c r="B115" s="20"/>
      <c r="C115" s="20"/>
      <c r="D115" s="20"/>
      <c r="E115" s="20"/>
      <c r="F115" s="21"/>
      <c r="G115" s="159" t="s">
        <v>9</v>
      </c>
      <c r="H115" s="102"/>
      <c r="I115" s="103"/>
    </row>
    <row r="116" spans="1:9" ht="30.75" thickBot="1" x14ac:dyDescent="0.35">
      <c r="A116" s="25" t="s">
        <v>42</v>
      </c>
      <c r="B116" s="104" t="s">
        <v>6</v>
      </c>
      <c r="C116" s="104"/>
      <c r="D116" s="104" t="s">
        <v>7</v>
      </c>
      <c r="E116" s="104"/>
      <c r="F116" s="105"/>
      <c r="G116" s="16" t="s">
        <v>4</v>
      </c>
      <c r="H116" s="39" t="s">
        <v>5</v>
      </c>
      <c r="I116" s="17" t="s">
        <v>8</v>
      </c>
    </row>
    <row r="117" spans="1:9" ht="22.35" customHeight="1" x14ac:dyDescent="0.3">
      <c r="A117" s="26">
        <v>1</v>
      </c>
      <c r="B117" s="106"/>
      <c r="C117" s="106"/>
      <c r="D117" s="106"/>
      <c r="E117" s="106"/>
      <c r="F117" s="107"/>
      <c r="G117" s="10"/>
      <c r="H117" s="11"/>
      <c r="I117" s="12"/>
    </row>
    <row r="118" spans="1:9" ht="22.35" customHeight="1" x14ac:dyDescent="0.3">
      <c r="A118" s="27">
        <v>2</v>
      </c>
      <c r="B118" s="94"/>
      <c r="C118" s="94"/>
      <c r="D118" s="94"/>
      <c r="E118" s="94"/>
      <c r="F118" s="95"/>
      <c r="G118" s="13"/>
      <c r="H118" s="14"/>
      <c r="I118" s="15"/>
    </row>
    <row r="119" spans="1:9" ht="22.35" customHeight="1" x14ac:dyDescent="0.3">
      <c r="A119" s="27">
        <v>3</v>
      </c>
      <c r="B119" s="101"/>
      <c r="C119" s="101"/>
      <c r="D119" s="94"/>
      <c r="E119" s="94"/>
      <c r="F119" s="95"/>
      <c r="G119" s="13"/>
      <c r="H119" s="14"/>
      <c r="I119" s="15"/>
    </row>
    <row r="120" spans="1:9" ht="22.35" customHeight="1" x14ac:dyDescent="0.3">
      <c r="A120" s="27">
        <v>4</v>
      </c>
      <c r="B120" s="94"/>
      <c r="C120" s="94"/>
      <c r="D120" s="94"/>
      <c r="E120" s="94"/>
      <c r="F120" s="95"/>
      <c r="G120" s="13"/>
      <c r="H120" s="14"/>
      <c r="I120" s="15"/>
    </row>
    <row r="121" spans="1:9" ht="22.35" customHeight="1" x14ac:dyDescent="0.3">
      <c r="A121" s="27">
        <v>5</v>
      </c>
      <c r="B121" s="94"/>
      <c r="C121" s="94"/>
      <c r="D121" s="94"/>
      <c r="E121" s="94"/>
      <c r="F121" s="95"/>
      <c r="G121" s="13"/>
      <c r="H121" s="14"/>
      <c r="I121" s="15"/>
    </row>
    <row r="122" spans="1:9" ht="22.35" customHeight="1" thickBot="1" x14ac:dyDescent="0.35">
      <c r="A122" s="28">
        <v>6</v>
      </c>
      <c r="B122" s="96"/>
      <c r="C122" s="96"/>
      <c r="D122" s="96"/>
      <c r="E122" s="96"/>
      <c r="F122" s="97"/>
      <c r="G122" s="22"/>
      <c r="H122" s="23"/>
      <c r="I122" s="24"/>
    </row>
    <row r="123" spans="1:9" ht="17.25" thickBot="1" x14ac:dyDescent="0.35"/>
    <row r="124" spans="1:9" ht="17.25" thickBot="1" x14ac:dyDescent="0.35">
      <c r="A124" s="114" t="s">
        <v>71</v>
      </c>
      <c r="B124" s="115"/>
      <c r="C124" s="115"/>
      <c r="D124" s="115"/>
      <c r="E124" s="115"/>
      <c r="F124" s="115"/>
      <c r="G124" s="115"/>
      <c r="H124" s="115"/>
      <c r="I124" s="116"/>
    </row>
    <row r="125" spans="1:9" x14ac:dyDescent="0.3">
      <c r="A125" s="117"/>
      <c r="B125" s="118"/>
      <c r="C125" s="118"/>
      <c r="D125" s="118"/>
      <c r="E125" s="118"/>
      <c r="F125" s="118"/>
      <c r="G125" s="118"/>
      <c r="H125" s="118"/>
      <c r="I125" s="119"/>
    </row>
    <row r="126" spans="1:9" x14ac:dyDescent="0.3">
      <c r="A126" s="120"/>
      <c r="B126" s="121"/>
      <c r="C126" s="121"/>
      <c r="D126" s="121"/>
      <c r="E126" s="121"/>
      <c r="F126" s="121"/>
      <c r="G126" s="121"/>
      <c r="H126" s="121"/>
      <c r="I126" s="122"/>
    </row>
    <row r="127" spans="1:9" x14ac:dyDescent="0.3">
      <c r="A127" s="120"/>
      <c r="B127" s="121"/>
      <c r="C127" s="121"/>
      <c r="D127" s="121"/>
      <c r="E127" s="121"/>
      <c r="F127" s="121"/>
      <c r="G127" s="121"/>
      <c r="H127" s="121"/>
      <c r="I127" s="122"/>
    </row>
    <row r="128" spans="1:9" ht="17.25" thickBot="1" x14ac:dyDescent="0.35">
      <c r="A128" s="123"/>
      <c r="B128" s="124"/>
      <c r="C128" s="124"/>
      <c r="D128" s="124"/>
      <c r="E128" s="124"/>
      <c r="F128" s="124"/>
      <c r="G128" s="124"/>
      <c r="H128" s="124"/>
      <c r="I128" s="125"/>
    </row>
    <row r="129" spans="1:9" ht="17.25" thickBot="1" x14ac:dyDescent="0.35"/>
    <row r="130" spans="1:9" ht="17.25" thickBot="1" x14ac:dyDescent="0.35">
      <c r="A130" s="98" t="s">
        <v>10</v>
      </c>
      <c r="B130" s="99"/>
      <c r="C130" s="99"/>
      <c r="D130" s="99"/>
      <c r="E130" s="99"/>
      <c r="F130" s="99"/>
      <c r="G130" s="99"/>
      <c r="H130" s="99"/>
      <c r="I130" s="100"/>
    </row>
    <row r="131" spans="1:9" ht="22.35" customHeight="1" x14ac:dyDescent="0.3">
      <c r="A131" s="92" t="s">
        <v>6</v>
      </c>
      <c r="B131" s="146"/>
      <c r="C131" s="93"/>
      <c r="D131" s="74" t="s">
        <v>7</v>
      </c>
      <c r="E131" s="75"/>
      <c r="F131" s="75"/>
      <c r="G131" s="75"/>
      <c r="H131" s="92" t="s">
        <v>14</v>
      </c>
      <c r="I131" s="93"/>
    </row>
    <row r="132" spans="1:9" ht="22.35" customHeight="1" thickBot="1" x14ac:dyDescent="0.35">
      <c r="A132" s="81" t="e">
        <f>INDEX(B117:B122,MATCH(MAX(G117:G122),G117:G122,0))</f>
        <v>#N/A</v>
      </c>
      <c r="B132" s="82"/>
      <c r="C132" s="83"/>
      <c r="D132" s="81" t="e">
        <f>INDEX(D117:D122,MATCH(MAX(G117:G122),G117:G122,0))</f>
        <v>#N/A</v>
      </c>
      <c r="E132" s="82"/>
      <c r="F132" s="82"/>
      <c r="G132" s="83"/>
      <c r="H132" s="84"/>
      <c r="I132" s="85"/>
    </row>
    <row r="133" spans="1:9" ht="22.35" customHeight="1" x14ac:dyDescent="0.3">
      <c r="A133" s="86" t="s">
        <v>11</v>
      </c>
      <c r="B133" s="87"/>
      <c r="C133" s="88"/>
      <c r="D133" s="86" t="s">
        <v>12</v>
      </c>
      <c r="E133" s="87"/>
      <c r="F133" s="88"/>
      <c r="G133" s="86" t="s">
        <v>13</v>
      </c>
      <c r="H133" s="87"/>
      <c r="I133" s="88"/>
    </row>
    <row r="134" spans="1:9" ht="22.35" customHeight="1" thickBot="1" x14ac:dyDescent="0.35">
      <c r="A134" s="141"/>
      <c r="B134" s="109"/>
      <c r="C134" s="110"/>
      <c r="D134" s="141"/>
      <c r="E134" s="109"/>
      <c r="F134" s="110"/>
      <c r="G134" s="141"/>
      <c r="H134" s="109"/>
      <c r="I134" s="110"/>
    </row>
    <row r="135" spans="1:9" ht="22.35" customHeight="1" x14ac:dyDescent="0.3">
      <c r="A135" s="86" t="s">
        <v>34</v>
      </c>
      <c r="B135" s="87"/>
      <c r="C135" s="88"/>
      <c r="D135" s="86" t="s">
        <v>43</v>
      </c>
      <c r="E135" s="87"/>
      <c r="F135" s="88"/>
      <c r="G135" s="86" t="s">
        <v>15</v>
      </c>
      <c r="H135" s="87"/>
      <c r="I135" s="88"/>
    </row>
    <row r="136" spans="1:9" ht="22.35" customHeight="1" thickBot="1" x14ac:dyDescent="0.35">
      <c r="A136" s="89"/>
      <c r="B136" s="90"/>
      <c r="C136" s="91"/>
      <c r="D136" s="89"/>
      <c r="E136" s="90"/>
      <c r="F136" s="91"/>
      <c r="G136" s="108"/>
      <c r="H136" s="109"/>
      <c r="I136" s="110"/>
    </row>
    <row r="137" spans="1:9" ht="28.15" customHeight="1" thickBot="1" x14ac:dyDescent="0.35"/>
    <row r="138" spans="1:9" ht="24" customHeight="1" x14ac:dyDescent="0.3">
      <c r="A138" s="111" t="s">
        <v>46</v>
      </c>
      <c r="B138" s="112"/>
      <c r="C138" s="112"/>
      <c r="D138" s="112"/>
      <c r="E138" s="3"/>
      <c r="F138" s="3"/>
      <c r="G138" s="3"/>
      <c r="H138" s="3"/>
      <c r="I138" s="4"/>
    </row>
    <row r="139" spans="1:9" x14ac:dyDescent="0.3">
      <c r="A139" s="19"/>
      <c r="B139" s="20"/>
      <c r="C139" s="20"/>
      <c r="D139" s="20"/>
      <c r="E139" s="20"/>
      <c r="F139" s="21"/>
      <c r="G139" s="102" t="s">
        <v>9</v>
      </c>
      <c r="H139" s="102"/>
      <c r="I139" s="103"/>
    </row>
    <row r="140" spans="1:9" ht="30.75" thickBot="1" x14ac:dyDescent="0.35">
      <c r="A140" s="25" t="s">
        <v>42</v>
      </c>
      <c r="B140" s="104" t="s">
        <v>6</v>
      </c>
      <c r="C140" s="104"/>
      <c r="D140" s="104" t="s">
        <v>7</v>
      </c>
      <c r="E140" s="104"/>
      <c r="F140" s="105"/>
      <c r="G140" s="16" t="s">
        <v>4</v>
      </c>
      <c r="H140" s="39" t="s">
        <v>5</v>
      </c>
      <c r="I140" s="17" t="s">
        <v>8</v>
      </c>
    </row>
    <row r="141" spans="1:9" ht="22.35" customHeight="1" x14ac:dyDescent="0.3">
      <c r="A141" s="26">
        <v>1</v>
      </c>
      <c r="B141" s="106"/>
      <c r="C141" s="106"/>
      <c r="D141" s="106"/>
      <c r="E141" s="106"/>
      <c r="F141" s="107"/>
      <c r="G141" s="10"/>
      <c r="H141" s="11"/>
      <c r="I141" s="12"/>
    </row>
    <row r="142" spans="1:9" ht="22.35" customHeight="1" x14ac:dyDescent="0.3">
      <c r="A142" s="27">
        <v>2</v>
      </c>
      <c r="B142" s="94"/>
      <c r="C142" s="94"/>
      <c r="D142" s="94"/>
      <c r="E142" s="94"/>
      <c r="F142" s="95"/>
      <c r="G142" s="13"/>
      <c r="H142" s="14"/>
      <c r="I142" s="15"/>
    </row>
    <row r="143" spans="1:9" ht="22.35" customHeight="1" x14ac:dyDescent="0.3">
      <c r="A143" s="27">
        <v>3</v>
      </c>
      <c r="B143" s="101"/>
      <c r="C143" s="101"/>
      <c r="D143" s="94"/>
      <c r="E143" s="94"/>
      <c r="F143" s="95"/>
      <c r="G143" s="13"/>
      <c r="H143" s="14"/>
      <c r="I143" s="15"/>
    </row>
    <row r="144" spans="1:9" ht="22.35" customHeight="1" x14ac:dyDescent="0.3">
      <c r="A144" s="27">
        <v>4</v>
      </c>
      <c r="B144" s="94"/>
      <c r="C144" s="94"/>
      <c r="D144" s="94"/>
      <c r="E144" s="94"/>
      <c r="F144" s="95"/>
      <c r="G144" s="13"/>
      <c r="H144" s="14"/>
      <c r="I144" s="15"/>
    </row>
    <row r="145" spans="1:9" ht="22.35" customHeight="1" x14ac:dyDescent="0.3">
      <c r="A145" s="27">
        <v>5</v>
      </c>
      <c r="B145" s="94"/>
      <c r="C145" s="94"/>
      <c r="D145" s="94"/>
      <c r="E145" s="94"/>
      <c r="F145" s="95"/>
      <c r="G145" s="13"/>
      <c r="H145" s="14"/>
      <c r="I145" s="15"/>
    </row>
    <row r="146" spans="1:9" ht="22.35" customHeight="1" thickBot="1" x14ac:dyDescent="0.35">
      <c r="A146" s="28">
        <v>6</v>
      </c>
      <c r="B146" s="96"/>
      <c r="C146" s="96"/>
      <c r="D146" s="96"/>
      <c r="E146" s="96"/>
      <c r="F146" s="97"/>
      <c r="G146" s="22"/>
      <c r="H146" s="23"/>
      <c r="I146" s="24"/>
    </row>
    <row r="147" spans="1:9" ht="17.25" thickBot="1" x14ac:dyDescent="0.35"/>
    <row r="148" spans="1:9" ht="17.25" thickBot="1" x14ac:dyDescent="0.35">
      <c r="A148" s="114" t="s">
        <v>71</v>
      </c>
      <c r="B148" s="115"/>
      <c r="C148" s="115"/>
      <c r="D148" s="115"/>
      <c r="E148" s="115"/>
      <c r="F148" s="115"/>
      <c r="G148" s="115"/>
      <c r="H148" s="115"/>
      <c r="I148" s="116"/>
    </row>
    <row r="149" spans="1:9" x14ac:dyDescent="0.3">
      <c r="A149" s="117"/>
      <c r="B149" s="118"/>
      <c r="C149" s="118"/>
      <c r="D149" s="118"/>
      <c r="E149" s="118"/>
      <c r="F149" s="118"/>
      <c r="G149" s="118"/>
      <c r="H149" s="118"/>
      <c r="I149" s="119"/>
    </row>
    <row r="150" spans="1:9" x14ac:dyDescent="0.3">
      <c r="A150" s="120"/>
      <c r="B150" s="121"/>
      <c r="C150" s="121"/>
      <c r="D150" s="121"/>
      <c r="E150" s="121"/>
      <c r="F150" s="121"/>
      <c r="G150" s="121"/>
      <c r="H150" s="121"/>
      <c r="I150" s="122"/>
    </row>
    <row r="151" spans="1:9" x14ac:dyDescent="0.3">
      <c r="A151" s="120"/>
      <c r="B151" s="121"/>
      <c r="C151" s="121"/>
      <c r="D151" s="121"/>
      <c r="E151" s="121"/>
      <c r="F151" s="121"/>
      <c r="G151" s="121"/>
      <c r="H151" s="121"/>
      <c r="I151" s="122"/>
    </row>
    <row r="152" spans="1:9" ht="17.25" thickBot="1" x14ac:dyDescent="0.35">
      <c r="A152" s="123"/>
      <c r="B152" s="124"/>
      <c r="C152" s="124"/>
      <c r="D152" s="124"/>
      <c r="E152" s="124"/>
      <c r="F152" s="124"/>
      <c r="G152" s="124"/>
      <c r="H152" s="124"/>
      <c r="I152" s="125"/>
    </row>
    <row r="153" spans="1:9" ht="17.25" thickBot="1" x14ac:dyDescent="0.35"/>
    <row r="154" spans="1:9" ht="17.25" thickBot="1" x14ac:dyDescent="0.35">
      <c r="A154" s="98" t="s">
        <v>10</v>
      </c>
      <c r="B154" s="99"/>
      <c r="C154" s="99"/>
      <c r="D154" s="99"/>
      <c r="E154" s="99"/>
      <c r="F154" s="99"/>
      <c r="G154" s="99"/>
      <c r="H154" s="99"/>
      <c r="I154" s="100"/>
    </row>
    <row r="155" spans="1:9" ht="22.35" customHeight="1" x14ac:dyDescent="0.3">
      <c r="A155" s="92" t="s">
        <v>6</v>
      </c>
      <c r="B155" s="146"/>
      <c r="C155" s="93"/>
      <c r="D155" s="74" t="s">
        <v>7</v>
      </c>
      <c r="E155" s="75"/>
      <c r="F155" s="75"/>
      <c r="G155" s="75"/>
      <c r="H155" s="92" t="s">
        <v>14</v>
      </c>
      <c r="I155" s="93"/>
    </row>
    <row r="156" spans="1:9" ht="22.35" customHeight="1" thickBot="1" x14ac:dyDescent="0.35">
      <c r="A156" s="81" t="e">
        <f>INDEX(B141:B146,MATCH(MAX(G141:G146),G141:G146,0))</f>
        <v>#N/A</v>
      </c>
      <c r="B156" s="82"/>
      <c r="C156" s="83"/>
      <c r="D156" s="81" t="e">
        <f>INDEX(D141:D146,MATCH(MAX(G141:G146),G141:G146,0))</f>
        <v>#N/A</v>
      </c>
      <c r="E156" s="82"/>
      <c r="F156" s="82"/>
      <c r="G156" s="83"/>
      <c r="H156" s="84"/>
      <c r="I156" s="85"/>
    </row>
    <row r="157" spans="1:9" ht="22.35" customHeight="1" x14ac:dyDescent="0.3">
      <c r="A157" s="86" t="s">
        <v>11</v>
      </c>
      <c r="B157" s="87"/>
      <c r="C157" s="88"/>
      <c r="D157" s="86" t="s">
        <v>12</v>
      </c>
      <c r="E157" s="87"/>
      <c r="F157" s="88"/>
      <c r="G157" s="86" t="s">
        <v>13</v>
      </c>
      <c r="H157" s="87"/>
      <c r="I157" s="88"/>
    </row>
    <row r="158" spans="1:9" ht="22.35" customHeight="1" thickBot="1" x14ac:dyDescent="0.35">
      <c r="A158" s="141"/>
      <c r="B158" s="109"/>
      <c r="C158" s="110"/>
      <c r="D158" s="141"/>
      <c r="E158" s="109"/>
      <c r="F158" s="110"/>
      <c r="G158" s="141"/>
      <c r="H158" s="109"/>
      <c r="I158" s="110"/>
    </row>
    <row r="159" spans="1:9" ht="22.35" customHeight="1" x14ac:dyDescent="0.3">
      <c r="A159" s="86" t="s">
        <v>34</v>
      </c>
      <c r="B159" s="87"/>
      <c r="C159" s="88"/>
      <c r="D159" s="86" t="s">
        <v>43</v>
      </c>
      <c r="E159" s="87"/>
      <c r="F159" s="88"/>
      <c r="G159" s="86" t="s">
        <v>15</v>
      </c>
      <c r="H159" s="87"/>
      <c r="I159" s="88"/>
    </row>
    <row r="160" spans="1:9" ht="22.35" customHeight="1" thickBot="1" x14ac:dyDescent="0.35">
      <c r="A160" s="89"/>
      <c r="B160" s="90"/>
      <c r="C160" s="91"/>
      <c r="D160" s="89"/>
      <c r="E160" s="90"/>
      <c r="F160" s="91"/>
      <c r="G160" s="108"/>
      <c r="H160" s="109"/>
      <c r="I160" s="110"/>
    </row>
    <row r="161" spans="1:9" ht="28.15" customHeight="1" thickBot="1" x14ac:dyDescent="0.35"/>
    <row r="162" spans="1:9" ht="24" customHeight="1" x14ac:dyDescent="0.3">
      <c r="A162" s="111" t="s">
        <v>47</v>
      </c>
      <c r="B162" s="112"/>
      <c r="C162" s="112"/>
      <c r="D162" s="112"/>
      <c r="E162" s="18"/>
      <c r="F162" s="3"/>
      <c r="G162" s="3"/>
      <c r="H162" s="3"/>
      <c r="I162" s="4"/>
    </row>
    <row r="163" spans="1:9" x14ac:dyDescent="0.3">
      <c r="A163" s="19"/>
      <c r="B163" s="20"/>
      <c r="C163" s="20"/>
      <c r="D163" s="20"/>
      <c r="E163" s="20"/>
      <c r="F163" s="21"/>
      <c r="G163" s="102" t="s">
        <v>9</v>
      </c>
      <c r="H163" s="102"/>
      <c r="I163" s="103"/>
    </row>
    <row r="164" spans="1:9" ht="30.75" thickBot="1" x14ac:dyDescent="0.35">
      <c r="A164" s="25" t="s">
        <v>42</v>
      </c>
      <c r="B164" s="104" t="s">
        <v>6</v>
      </c>
      <c r="C164" s="104"/>
      <c r="D164" s="104" t="s">
        <v>7</v>
      </c>
      <c r="E164" s="104"/>
      <c r="F164" s="105"/>
      <c r="G164" s="16" t="s">
        <v>4</v>
      </c>
      <c r="H164" s="39" t="s">
        <v>5</v>
      </c>
      <c r="I164" s="17" t="s">
        <v>8</v>
      </c>
    </row>
    <row r="165" spans="1:9" ht="22.35" customHeight="1" x14ac:dyDescent="0.3">
      <c r="A165" s="26">
        <v>1</v>
      </c>
      <c r="B165" s="106"/>
      <c r="C165" s="106"/>
      <c r="D165" s="106"/>
      <c r="E165" s="106"/>
      <c r="F165" s="107"/>
      <c r="G165" s="10"/>
      <c r="H165" s="11"/>
      <c r="I165" s="12"/>
    </row>
    <row r="166" spans="1:9" ht="22.35" customHeight="1" x14ac:dyDescent="0.3">
      <c r="A166" s="27">
        <v>2</v>
      </c>
      <c r="B166" s="94"/>
      <c r="C166" s="94"/>
      <c r="D166" s="94"/>
      <c r="E166" s="94"/>
      <c r="F166" s="95"/>
      <c r="G166" s="13"/>
      <c r="H166" s="14"/>
      <c r="I166" s="15"/>
    </row>
    <row r="167" spans="1:9" ht="22.35" customHeight="1" x14ac:dyDescent="0.3">
      <c r="A167" s="27">
        <v>3</v>
      </c>
      <c r="B167" s="101"/>
      <c r="C167" s="101"/>
      <c r="D167" s="94"/>
      <c r="E167" s="94"/>
      <c r="F167" s="95"/>
      <c r="G167" s="13"/>
      <c r="H167" s="14"/>
      <c r="I167" s="15"/>
    </row>
    <row r="168" spans="1:9" ht="22.35" customHeight="1" x14ac:dyDescent="0.3">
      <c r="A168" s="27">
        <v>4</v>
      </c>
      <c r="B168" s="94"/>
      <c r="C168" s="94"/>
      <c r="D168" s="94"/>
      <c r="E168" s="94"/>
      <c r="F168" s="95"/>
      <c r="G168" s="13"/>
      <c r="H168" s="14"/>
      <c r="I168" s="15"/>
    </row>
    <row r="169" spans="1:9" ht="22.35" customHeight="1" x14ac:dyDescent="0.3">
      <c r="A169" s="27">
        <v>5</v>
      </c>
      <c r="B169" s="94"/>
      <c r="C169" s="94"/>
      <c r="D169" s="94"/>
      <c r="E169" s="94"/>
      <c r="F169" s="95"/>
      <c r="G169" s="13"/>
      <c r="H169" s="14"/>
      <c r="I169" s="15"/>
    </row>
    <row r="170" spans="1:9" ht="22.35" customHeight="1" thickBot="1" x14ac:dyDescent="0.35">
      <c r="A170" s="28">
        <v>6</v>
      </c>
      <c r="B170" s="96"/>
      <c r="C170" s="96"/>
      <c r="D170" s="96"/>
      <c r="E170" s="96"/>
      <c r="F170" s="97"/>
      <c r="G170" s="22"/>
      <c r="H170" s="23"/>
      <c r="I170" s="24"/>
    </row>
    <row r="171" spans="1:9" ht="17.25" thickBot="1" x14ac:dyDescent="0.35"/>
    <row r="172" spans="1:9" ht="17.25" thickBot="1" x14ac:dyDescent="0.35">
      <c r="A172" s="114" t="s">
        <v>71</v>
      </c>
      <c r="B172" s="115"/>
      <c r="C172" s="115"/>
      <c r="D172" s="115"/>
      <c r="E172" s="115"/>
      <c r="F172" s="115"/>
      <c r="G172" s="115"/>
      <c r="H172" s="115"/>
      <c r="I172" s="116"/>
    </row>
    <row r="173" spans="1:9" x14ac:dyDescent="0.3">
      <c r="A173" s="117"/>
      <c r="B173" s="118"/>
      <c r="C173" s="118"/>
      <c r="D173" s="118"/>
      <c r="E173" s="118"/>
      <c r="F173" s="118"/>
      <c r="G173" s="118"/>
      <c r="H173" s="118"/>
      <c r="I173" s="119"/>
    </row>
    <row r="174" spans="1:9" x14ac:dyDescent="0.3">
      <c r="A174" s="120"/>
      <c r="B174" s="121"/>
      <c r="C174" s="121"/>
      <c r="D174" s="121"/>
      <c r="E174" s="121"/>
      <c r="F174" s="121"/>
      <c r="G174" s="121"/>
      <c r="H174" s="121"/>
      <c r="I174" s="122"/>
    </row>
    <row r="175" spans="1:9" x14ac:dyDescent="0.3">
      <c r="A175" s="120"/>
      <c r="B175" s="121"/>
      <c r="C175" s="121"/>
      <c r="D175" s="121"/>
      <c r="E175" s="121"/>
      <c r="F175" s="121"/>
      <c r="G175" s="121"/>
      <c r="H175" s="121"/>
      <c r="I175" s="122"/>
    </row>
    <row r="176" spans="1:9" ht="17.25" thickBot="1" x14ac:dyDescent="0.35">
      <c r="A176" s="123"/>
      <c r="B176" s="124"/>
      <c r="C176" s="124"/>
      <c r="D176" s="124"/>
      <c r="E176" s="124"/>
      <c r="F176" s="124"/>
      <c r="G176" s="124"/>
      <c r="H176" s="124"/>
      <c r="I176" s="125"/>
    </row>
    <row r="177" spans="1:9" ht="17.25" thickBot="1" x14ac:dyDescent="0.35"/>
    <row r="178" spans="1:9" ht="17.25" thickBot="1" x14ac:dyDescent="0.35">
      <c r="A178" s="98" t="s">
        <v>10</v>
      </c>
      <c r="B178" s="99"/>
      <c r="C178" s="99"/>
      <c r="D178" s="99"/>
      <c r="E178" s="99"/>
      <c r="F178" s="99"/>
      <c r="G178" s="99"/>
      <c r="H178" s="99"/>
      <c r="I178" s="100"/>
    </row>
    <row r="179" spans="1:9" ht="22.35" customHeight="1" x14ac:dyDescent="0.3">
      <c r="A179" s="92" t="s">
        <v>6</v>
      </c>
      <c r="B179" s="146"/>
      <c r="C179" s="93"/>
      <c r="D179" s="74" t="s">
        <v>7</v>
      </c>
      <c r="E179" s="75"/>
      <c r="F179" s="75"/>
      <c r="G179" s="75"/>
      <c r="H179" s="92" t="s">
        <v>14</v>
      </c>
      <c r="I179" s="93"/>
    </row>
    <row r="180" spans="1:9" ht="22.35" customHeight="1" thickBot="1" x14ac:dyDescent="0.35">
      <c r="A180" s="81" t="e">
        <f>INDEX(B165:B170,MATCH(MAX(G165:G170),G165:G170,0))</f>
        <v>#N/A</v>
      </c>
      <c r="B180" s="82"/>
      <c r="C180" s="83"/>
      <c r="D180" s="81" t="e">
        <f>INDEX(D165:D170,MATCH(MAX(G165:G170),G165:G170,0))</f>
        <v>#N/A</v>
      </c>
      <c r="E180" s="82"/>
      <c r="F180" s="82"/>
      <c r="G180" s="83"/>
      <c r="H180" s="84"/>
      <c r="I180" s="85"/>
    </row>
    <row r="181" spans="1:9" ht="22.35" customHeight="1" x14ac:dyDescent="0.3">
      <c r="A181" s="86" t="s">
        <v>11</v>
      </c>
      <c r="B181" s="87"/>
      <c r="C181" s="88"/>
      <c r="D181" s="86" t="s">
        <v>12</v>
      </c>
      <c r="E181" s="87"/>
      <c r="F181" s="88"/>
      <c r="G181" s="86" t="s">
        <v>13</v>
      </c>
      <c r="H181" s="87"/>
      <c r="I181" s="88"/>
    </row>
    <row r="182" spans="1:9" ht="22.35" customHeight="1" thickBot="1" x14ac:dyDescent="0.35">
      <c r="A182" s="141"/>
      <c r="B182" s="109"/>
      <c r="C182" s="110"/>
      <c r="D182" s="141"/>
      <c r="E182" s="109"/>
      <c r="F182" s="110"/>
      <c r="G182" s="141"/>
      <c r="H182" s="109"/>
      <c r="I182" s="110"/>
    </row>
    <row r="183" spans="1:9" ht="22.35" customHeight="1" x14ac:dyDescent="0.3">
      <c r="A183" s="86" t="s">
        <v>34</v>
      </c>
      <c r="B183" s="87"/>
      <c r="C183" s="88"/>
      <c r="D183" s="86" t="s">
        <v>43</v>
      </c>
      <c r="E183" s="87"/>
      <c r="F183" s="88"/>
      <c r="G183" s="86" t="s">
        <v>15</v>
      </c>
      <c r="H183" s="87"/>
      <c r="I183" s="88"/>
    </row>
    <row r="184" spans="1:9" ht="22.35" customHeight="1" thickBot="1" x14ac:dyDescent="0.35">
      <c r="A184" s="89"/>
      <c r="B184" s="90"/>
      <c r="C184" s="91"/>
      <c r="D184" s="89"/>
      <c r="E184" s="90"/>
      <c r="F184" s="91"/>
      <c r="G184" s="108"/>
      <c r="H184" s="109"/>
      <c r="I184" s="110"/>
    </row>
    <row r="185" spans="1:9" ht="28.15" customHeight="1" thickBot="1" x14ac:dyDescent="0.35"/>
    <row r="186" spans="1:9" ht="24" customHeight="1" x14ac:dyDescent="0.3">
      <c r="A186" s="111" t="s">
        <v>48</v>
      </c>
      <c r="B186" s="112"/>
      <c r="C186" s="112"/>
      <c r="D186" s="112"/>
      <c r="E186" s="112"/>
      <c r="F186" s="112"/>
      <c r="G186" s="112"/>
      <c r="H186" s="112"/>
      <c r="I186" s="113"/>
    </row>
    <row r="187" spans="1:9" x14ac:dyDescent="0.3">
      <c r="A187" s="19"/>
      <c r="B187" s="20"/>
      <c r="C187" s="20"/>
      <c r="D187" s="20"/>
      <c r="E187" s="20"/>
      <c r="F187" s="21"/>
      <c r="G187" s="102" t="s">
        <v>9</v>
      </c>
      <c r="H187" s="102"/>
      <c r="I187" s="103"/>
    </row>
    <row r="188" spans="1:9" ht="30.75" thickBot="1" x14ac:dyDescent="0.35">
      <c r="A188" s="25" t="s">
        <v>42</v>
      </c>
      <c r="B188" s="104" t="s">
        <v>6</v>
      </c>
      <c r="C188" s="104"/>
      <c r="D188" s="104" t="s">
        <v>7</v>
      </c>
      <c r="E188" s="104"/>
      <c r="F188" s="105"/>
      <c r="G188" s="16" t="s">
        <v>4</v>
      </c>
      <c r="H188" s="39" t="s">
        <v>5</v>
      </c>
      <c r="I188" s="17" t="s">
        <v>8</v>
      </c>
    </row>
    <row r="189" spans="1:9" ht="22.35" customHeight="1" x14ac:dyDescent="0.3">
      <c r="A189" s="26">
        <v>1</v>
      </c>
      <c r="B189" s="106"/>
      <c r="C189" s="106"/>
      <c r="D189" s="106"/>
      <c r="E189" s="106"/>
      <c r="F189" s="107"/>
      <c r="G189" s="10"/>
      <c r="H189" s="11"/>
      <c r="I189" s="12"/>
    </row>
    <row r="190" spans="1:9" ht="22.35" customHeight="1" x14ac:dyDescent="0.3">
      <c r="A190" s="27">
        <v>2</v>
      </c>
      <c r="B190" s="94"/>
      <c r="C190" s="94"/>
      <c r="D190" s="94"/>
      <c r="E190" s="94"/>
      <c r="F190" s="95"/>
      <c r="G190" s="13"/>
      <c r="H190" s="14"/>
      <c r="I190" s="15"/>
    </row>
    <row r="191" spans="1:9" ht="22.35" customHeight="1" x14ac:dyDescent="0.3">
      <c r="A191" s="27">
        <v>3</v>
      </c>
      <c r="B191" s="101"/>
      <c r="C191" s="101"/>
      <c r="D191" s="94"/>
      <c r="E191" s="94"/>
      <c r="F191" s="95"/>
      <c r="G191" s="13"/>
      <c r="H191" s="14"/>
      <c r="I191" s="15"/>
    </row>
    <row r="192" spans="1:9" ht="22.35" customHeight="1" x14ac:dyDescent="0.3">
      <c r="A192" s="27">
        <v>4</v>
      </c>
      <c r="B192" s="94"/>
      <c r="C192" s="94"/>
      <c r="D192" s="94"/>
      <c r="E192" s="94"/>
      <c r="F192" s="95"/>
      <c r="G192" s="13"/>
      <c r="H192" s="14"/>
      <c r="I192" s="15"/>
    </row>
    <row r="193" spans="1:9" ht="22.35" customHeight="1" x14ac:dyDescent="0.3">
      <c r="A193" s="27">
        <v>5</v>
      </c>
      <c r="B193" s="94"/>
      <c r="C193" s="94"/>
      <c r="D193" s="94"/>
      <c r="E193" s="94"/>
      <c r="F193" s="95"/>
      <c r="G193" s="13"/>
      <c r="H193" s="14"/>
      <c r="I193" s="15"/>
    </row>
    <row r="194" spans="1:9" ht="22.35" customHeight="1" thickBot="1" x14ac:dyDescent="0.35">
      <c r="A194" s="28">
        <v>6</v>
      </c>
      <c r="B194" s="96"/>
      <c r="C194" s="96"/>
      <c r="D194" s="96"/>
      <c r="E194" s="96"/>
      <c r="F194" s="97"/>
      <c r="G194" s="22"/>
      <c r="H194" s="23"/>
      <c r="I194" s="24"/>
    </row>
    <row r="195" spans="1:9" ht="17.25" thickBot="1" x14ac:dyDescent="0.35"/>
    <row r="196" spans="1:9" ht="17.25" thickBot="1" x14ac:dyDescent="0.35">
      <c r="A196" s="114" t="s">
        <v>71</v>
      </c>
      <c r="B196" s="115"/>
      <c r="C196" s="115"/>
      <c r="D196" s="115"/>
      <c r="E196" s="115"/>
      <c r="F196" s="115"/>
      <c r="G196" s="115"/>
      <c r="H196" s="115"/>
      <c r="I196" s="116"/>
    </row>
    <row r="197" spans="1:9" x14ac:dyDescent="0.3">
      <c r="A197" s="117"/>
      <c r="B197" s="118"/>
      <c r="C197" s="118"/>
      <c r="D197" s="118"/>
      <c r="E197" s="118"/>
      <c r="F197" s="118"/>
      <c r="G197" s="118"/>
      <c r="H197" s="118"/>
      <c r="I197" s="119"/>
    </row>
    <row r="198" spans="1:9" x14ac:dyDescent="0.3">
      <c r="A198" s="120"/>
      <c r="B198" s="121"/>
      <c r="C198" s="121"/>
      <c r="D198" s="121"/>
      <c r="E198" s="121"/>
      <c r="F198" s="121"/>
      <c r="G198" s="121"/>
      <c r="H198" s="121"/>
      <c r="I198" s="122"/>
    </row>
    <row r="199" spans="1:9" x14ac:dyDescent="0.3">
      <c r="A199" s="120"/>
      <c r="B199" s="121"/>
      <c r="C199" s="121"/>
      <c r="D199" s="121"/>
      <c r="E199" s="121"/>
      <c r="F199" s="121"/>
      <c r="G199" s="121"/>
      <c r="H199" s="121"/>
      <c r="I199" s="122"/>
    </row>
    <row r="200" spans="1:9" ht="17.25" thickBot="1" x14ac:dyDescent="0.35">
      <c r="A200" s="123"/>
      <c r="B200" s="124"/>
      <c r="C200" s="124"/>
      <c r="D200" s="124"/>
      <c r="E200" s="124"/>
      <c r="F200" s="124"/>
      <c r="G200" s="124"/>
      <c r="H200" s="124"/>
      <c r="I200" s="125"/>
    </row>
    <row r="201" spans="1:9" ht="17.25" thickBot="1" x14ac:dyDescent="0.35"/>
    <row r="202" spans="1:9" ht="17.25" thickBot="1" x14ac:dyDescent="0.35">
      <c r="A202" s="98" t="s">
        <v>10</v>
      </c>
      <c r="B202" s="99"/>
      <c r="C202" s="99"/>
      <c r="D202" s="99"/>
      <c r="E202" s="99"/>
      <c r="F202" s="99"/>
      <c r="G202" s="99"/>
      <c r="H202" s="99"/>
      <c r="I202" s="100"/>
    </row>
    <row r="203" spans="1:9" ht="22.35" customHeight="1" x14ac:dyDescent="0.3">
      <c r="A203" s="92" t="s">
        <v>6</v>
      </c>
      <c r="B203" s="146"/>
      <c r="C203" s="93"/>
      <c r="D203" s="74" t="s">
        <v>7</v>
      </c>
      <c r="E203" s="75"/>
      <c r="F203" s="75"/>
      <c r="G203" s="75"/>
      <c r="H203" s="92" t="s">
        <v>14</v>
      </c>
      <c r="I203" s="93"/>
    </row>
    <row r="204" spans="1:9" ht="22.35" customHeight="1" thickBot="1" x14ac:dyDescent="0.35">
      <c r="A204" s="81" t="e">
        <f>INDEX(B189:B194,MATCH(MAX(G189:G194),G189:G194,0))</f>
        <v>#N/A</v>
      </c>
      <c r="B204" s="82"/>
      <c r="C204" s="83"/>
      <c r="D204" s="81" t="e">
        <f>INDEX(D189:D194,MATCH(MAX(G189:G194),G189:G194,0))</f>
        <v>#N/A</v>
      </c>
      <c r="E204" s="82"/>
      <c r="F204" s="82"/>
      <c r="G204" s="83"/>
      <c r="H204" s="84"/>
      <c r="I204" s="85"/>
    </row>
    <row r="205" spans="1:9" ht="22.35" customHeight="1" x14ac:dyDescent="0.3">
      <c r="A205" s="86" t="s">
        <v>11</v>
      </c>
      <c r="B205" s="87"/>
      <c r="C205" s="88"/>
      <c r="D205" s="86" t="s">
        <v>12</v>
      </c>
      <c r="E205" s="87"/>
      <c r="F205" s="88"/>
      <c r="G205" s="86" t="s">
        <v>13</v>
      </c>
      <c r="H205" s="87"/>
      <c r="I205" s="88"/>
    </row>
    <row r="206" spans="1:9" ht="22.35" customHeight="1" thickBot="1" x14ac:dyDescent="0.35">
      <c r="A206" s="141"/>
      <c r="B206" s="109"/>
      <c r="C206" s="110"/>
      <c r="D206" s="141"/>
      <c r="E206" s="109"/>
      <c r="F206" s="110"/>
      <c r="G206" s="141"/>
      <c r="H206" s="109"/>
      <c r="I206" s="110"/>
    </row>
    <row r="207" spans="1:9" ht="22.35" customHeight="1" x14ac:dyDescent="0.3">
      <c r="A207" s="86" t="s">
        <v>34</v>
      </c>
      <c r="B207" s="87"/>
      <c r="C207" s="88"/>
      <c r="D207" s="86" t="s">
        <v>43</v>
      </c>
      <c r="E207" s="87"/>
      <c r="F207" s="88"/>
      <c r="G207" s="86" t="s">
        <v>15</v>
      </c>
      <c r="H207" s="87"/>
      <c r="I207" s="88"/>
    </row>
    <row r="208" spans="1:9" ht="22.35" customHeight="1" thickBot="1" x14ac:dyDescent="0.35">
      <c r="A208" s="89"/>
      <c r="B208" s="90"/>
      <c r="C208" s="91"/>
      <c r="D208" s="89"/>
      <c r="E208" s="90"/>
      <c r="F208" s="91"/>
      <c r="G208" s="108"/>
      <c r="H208" s="109"/>
      <c r="I208" s="110"/>
    </row>
    <row r="209" spans="1:9" ht="28.15" customHeight="1" thickBot="1" x14ac:dyDescent="0.35"/>
    <row r="210" spans="1:9" ht="24" customHeight="1" x14ac:dyDescent="0.3">
      <c r="A210" s="111" t="s">
        <v>58</v>
      </c>
      <c r="B210" s="112"/>
      <c r="C210" s="112"/>
      <c r="D210" s="112"/>
      <c r="E210" s="112"/>
      <c r="F210" s="112"/>
      <c r="G210" s="112"/>
      <c r="H210" s="112"/>
      <c r="I210" s="113"/>
    </row>
    <row r="211" spans="1:9" x14ac:dyDescent="0.3">
      <c r="A211" s="19"/>
      <c r="B211" s="20"/>
      <c r="C211" s="20"/>
      <c r="D211" s="20"/>
      <c r="E211" s="20"/>
      <c r="F211" s="21"/>
      <c r="G211" s="102" t="s">
        <v>9</v>
      </c>
      <c r="H211" s="102"/>
      <c r="I211" s="103"/>
    </row>
    <row r="212" spans="1:9" ht="30.75" thickBot="1" x14ac:dyDescent="0.35">
      <c r="A212" s="25" t="s">
        <v>42</v>
      </c>
      <c r="B212" s="104" t="s">
        <v>6</v>
      </c>
      <c r="C212" s="104"/>
      <c r="D212" s="104" t="s">
        <v>7</v>
      </c>
      <c r="E212" s="104"/>
      <c r="F212" s="105"/>
      <c r="G212" s="16" t="s">
        <v>4</v>
      </c>
      <c r="H212" s="39" t="s">
        <v>5</v>
      </c>
      <c r="I212" s="17" t="s">
        <v>8</v>
      </c>
    </row>
    <row r="213" spans="1:9" ht="22.35" customHeight="1" x14ac:dyDescent="0.3">
      <c r="A213" s="26">
        <v>1</v>
      </c>
      <c r="B213" s="106"/>
      <c r="C213" s="106"/>
      <c r="D213" s="106"/>
      <c r="E213" s="106"/>
      <c r="F213" s="107"/>
      <c r="G213" s="10"/>
      <c r="H213" s="11"/>
      <c r="I213" s="12"/>
    </row>
    <row r="214" spans="1:9" ht="22.35" customHeight="1" x14ac:dyDescent="0.3">
      <c r="A214" s="27">
        <v>2</v>
      </c>
      <c r="B214" s="94"/>
      <c r="C214" s="94"/>
      <c r="D214" s="94"/>
      <c r="E214" s="94"/>
      <c r="F214" s="95"/>
      <c r="G214" s="13"/>
      <c r="H214" s="14"/>
      <c r="I214" s="15"/>
    </row>
    <row r="215" spans="1:9" ht="22.35" customHeight="1" x14ac:dyDescent="0.3">
      <c r="A215" s="27">
        <v>3</v>
      </c>
      <c r="B215" s="101"/>
      <c r="C215" s="101"/>
      <c r="D215" s="94"/>
      <c r="E215" s="94"/>
      <c r="F215" s="95"/>
      <c r="G215" s="13"/>
      <c r="H215" s="14"/>
      <c r="I215" s="15"/>
    </row>
    <row r="216" spans="1:9" ht="22.35" customHeight="1" x14ac:dyDescent="0.3">
      <c r="A216" s="27">
        <v>4</v>
      </c>
      <c r="B216" s="94"/>
      <c r="C216" s="94"/>
      <c r="D216" s="94"/>
      <c r="E216" s="94"/>
      <c r="F216" s="95"/>
      <c r="G216" s="13"/>
      <c r="H216" s="14"/>
      <c r="I216" s="15"/>
    </row>
    <row r="217" spans="1:9" ht="22.35" customHeight="1" x14ac:dyDescent="0.3">
      <c r="A217" s="27">
        <v>5</v>
      </c>
      <c r="B217" s="94"/>
      <c r="C217" s="94"/>
      <c r="D217" s="94"/>
      <c r="E217" s="94"/>
      <c r="F217" s="95"/>
      <c r="G217" s="13"/>
      <c r="H217" s="14"/>
      <c r="I217" s="15"/>
    </row>
    <row r="218" spans="1:9" ht="22.35" customHeight="1" thickBot="1" x14ac:dyDescent="0.35">
      <c r="A218" s="28">
        <v>6</v>
      </c>
      <c r="B218" s="96"/>
      <c r="C218" s="96"/>
      <c r="D218" s="96"/>
      <c r="E218" s="96"/>
      <c r="F218" s="97"/>
      <c r="G218" s="22"/>
      <c r="H218" s="23"/>
      <c r="I218" s="24"/>
    </row>
    <row r="219" spans="1:9" ht="17.25" thickBot="1" x14ac:dyDescent="0.35"/>
    <row r="220" spans="1:9" ht="17.25" thickBot="1" x14ac:dyDescent="0.35">
      <c r="A220" s="114" t="s">
        <v>71</v>
      </c>
      <c r="B220" s="115"/>
      <c r="C220" s="115"/>
      <c r="D220" s="115"/>
      <c r="E220" s="115"/>
      <c r="F220" s="115"/>
      <c r="G220" s="115"/>
      <c r="H220" s="115"/>
      <c r="I220" s="116"/>
    </row>
    <row r="221" spans="1:9" x14ac:dyDescent="0.3">
      <c r="A221" s="117"/>
      <c r="B221" s="118"/>
      <c r="C221" s="118"/>
      <c r="D221" s="118"/>
      <c r="E221" s="118"/>
      <c r="F221" s="118"/>
      <c r="G221" s="118"/>
      <c r="H221" s="118"/>
      <c r="I221" s="119"/>
    </row>
    <row r="222" spans="1:9" x14ac:dyDescent="0.3">
      <c r="A222" s="120"/>
      <c r="B222" s="121"/>
      <c r="C222" s="121"/>
      <c r="D222" s="121"/>
      <c r="E222" s="121"/>
      <c r="F222" s="121"/>
      <c r="G222" s="121"/>
      <c r="H222" s="121"/>
      <c r="I222" s="122"/>
    </row>
    <row r="223" spans="1:9" x14ac:dyDescent="0.3">
      <c r="A223" s="120"/>
      <c r="B223" s="121"/>
      <c r="C223" s="121"/>
      <c r="D223" s="121"/>
      <c r="E223" s="121"/>
      <c r="F223" s="121"/>
      <c r="G223" s="121"/>
      <c r="H223" s="121"/>
      <c r="I223" s="122"/>
    </row>
    <row r="224" spans="1:9" ht="17.25" thickBot="1" x14ac:dyDescent="0.35">
      <c r="A224" s="123"/>
      <c r="B224" s="124"/>
      <c r="C224" s="124"/>
      <c r="D224" s="124"/>
      <c r="E224" s="124"/>
      <c r="F224" s="124"/>
      <c r="G224" s="124"/>
      <c r="H224" s="124"/>
      <c r="I224" s="125"/>
    </row>
    <row r="225" spans="1:9" ht="17.25" thickBot="1" x14ac:dyDescent="0.35"/>
    <row r="226" spans="1:9" ht="17.25" thickBot="1" x14ac:dyDescent="0.35">
      <c r="A226" s="98" t="s">
        <v>10</v>
      </c>
      <c r="B226" s="99"/>
      <c r="C226" s="99"/>
      <c r="D226" s="99"/>
      <c r="E226" s="99"/>
      <c r="F226" s="99"/>
      <c r="G226" s="99"/>
      <c r="H226" s="99"/>
      <c r="I226" s="100"/>
    </row>
    <row r="227" spans="1:9" ht="22.35" customHeight="1" x14ac:dyDescent="0.3">
      <c r="A227" s="92" t="s">
        <v>6</v>
      </c>
      <c r="B227" s="146"/>
      <c r="C227" s="93"/>
      <c r="D227" s="74" t="s">
        <v>7</v>
      </c>
      <c r="E227" s="75"/>
      <c r="F227" s="75"/>
      <c r="G227" s="75"/>
      <c r="H227" s="92" t="s">
        <v>14</v>
      </c>
      <c r="I227" s="93"/>
    </row>
    <row r="228" spans="1:9" ht="22.35" customHeight="1" thickBot="1" x14ac:dyDescent="0.35">
      <c r="A228" s="81" t="e">
        <f>INDEX(B213:B218,MATCH(MAX(G213:G218),G213:G218,0))</f>
        <v>#N/A</v>
      </c>
      <c r="B228" s="82"/>
      <c r="C228" s="83"/>
      <c r="D228" s="81" t="e">
        <f>INDEX(D213:D218,MATCH(MAX(G213:G218),G213:G218,0))</f>
        <v>#N/A</v>
      </c>
      <c r="E228" s="82"/>
      <c r="F228" s="82"/>
      <c r="G228" s="83"/>
      <c r="H228" s="84"/>
      <c r="I228" s="85"/>
    </row>
    <row r="229" spans="1:9" ht="22.35" customHeight="1" x14ac:dyDescent="0.3">
      <c r="A229" s="86" t="s">
        <v>11</v>
      </c>
      <c r="B229" s="87"/>
      <c r="C229" s="88"/>
      <c r="D229" s="86" t="s">
        <v>12</v>
      </c>
      <c r="E229" s="87"/>
      <c r="F229" s="88"/>
      <c r="G229" s="86" t="s">
        <v>13</v>
      </c>
      <c r="H229" s="87"/>
      <c r="I229" s="88"/>
    </row>
    <row r="230" spans="1:9" ht="22.35" customHeight="1" thickBot="1" x14ac:dyDescent="0.35">
      <c r="A230" s="141"/>
      <c r="B230" s="109"/>
      <c r="C230" s="110"/>
      <c r="D230" s="141"/>
      <c r="E230" s="109"/>
      <c r="F230" s="110"/>
      <c r="G230" s="141"/>
      <c r="H230" s="109"/>
      <c r="I230" s="110"/>
    </row>
    <row r="231" spans="1:9" ht="22.35" customHeight="1" x14ac:dyDescent="0.3">
      <c r="A231" s="86" t="s">
        <v>34</v>
      </c>
      <c r="B231" s="87"/>
      <c r="C231" s="88"/>
      <c r="D231" s="86" t="s">
        <v>43</v>
      </c>
      <c r="E231" s="87"/>
      <c r="F231" s="88"/>
      <c r="G231" s="86" t="s">
        <v>15</v>
      </c>
      <c r="H231" s="87"/>
      <c r="I231" s="88"/>
    </row>
    <row r="232" spans="1:9" ht="22.35" customHeight="1" thickBot="1" x14ac:dyDescent="0.35">
      <c r="A232" s="89"/>
      <c r="B232" s="90"/>
      <c r="C232" s="91"/>
      <c r="D232" s="89"/>
      <c r="E232" s="90"/>
      <c r="F232" s="91"/>
      <c r="G232" s="108"/>
      <c r="H232" s="109"/>
      <c r="I232" s="110"/>
    </row>
    <row r="233" spans="1:9" ht="28.15" customHeight="1" thickBot="1" x14ac:dyDescent="0.35"/>
    <row r="234" spans="1:9" ht="24" customHeight="1" x14ac:dyDescent="0.3">
      <c r="A234" s="111" t="s">
        <v>49</v>
      </c>
      <c r="B234" s="112"/>
      <c r="C234" s="112"/>
      <c r="D234" s="112"/>
      <c r="E234" s="112"/>
      <c r="F234" s="112"/>
      <c r="G234" s="112"/>
      <c r="H234" s="3"/>
      <c r="I234" s="4"/>
    </row>
    <row r="235" spans="1:9" x14ac:dyDescent="0.3">
      <c r="A235" s="19"/>
      <c r="B235" s="20"/>
      <c r="C235" s="20"/>
      <c r="D235" s="20"/>
      <c r="E235" s="20"/>
      <c r="F235" s="21"/>
      <c r="G235" s="102" t="s">
        <v>9</v>
      </c>
      <c r="H235" s="102"/>
      <c r="I235" s="103"/>
    </row>
    <row r="236" spans="1:9" ht="30.75" thickBot="1" x14ac:dyDescent="0.35">
      <c r="A236" s="25" t="s">
        <v>42</v>
      </c>
      <c r="B236" s="104" t="s">
        <v>6</v>
      </c>
      <c r="C236" s="104"/>
      <c r="D236" s="104" t="s">
        <v>7</v>
      </c>
      <c r="E236" s="104"/>
      <c r="F236" s="105"/>
      <c r="G236" s="16" t="s">
        <v>4</v>
      </c>
      <c r="H236" s="39" t="s">
        <v>5</v>
      </c>
      <c r="I236" s="17" t="s">
        <v>8</v>
      </c>
    </row>
    <row r="237" spans="1:9" ht="22.35" customHeight="1" x14ac:dyDescent="0.3">
      <c r="A237" s="26">
        <v>1</v>
      </c>
      <c r="B237" s="106"/>
      <c r="C237" s="106"/>
      <c r="D237" s="106"/>
      <c r="E237" s="106"/>
      <c r="F237" s="107"/>
      <c r="G237" s="10"/>
      <c r="H237" s="11"/>
      <c r="I237" s="12"/>
    </row>
    <row r="238" spans="1:9" ht="22.35" customHeight="1" x14ac:dyDescent="0.3">
      <c r="A238" s="27">
        <v>2</v>
      </c>
      <c r="B238" s="94"/>
      <c r="C238" s="94"/>
      <c r="D238" s="94"/>
      <c r="E238" s="94"/>
      <c r="F238" s="95"/>
      <c r="G238" s="13"/>
      <c r="H238" s="14"/>
      <c r="I238" s="15"/>
    </row>
    <row r="239" spans="1:9" ht="22.35" customHeight="1" x14ac:dyDescent="0.3">
      <c r="A239" s="27">
        <v>3</v>
      </c>
      <c r="B239" s="101"/>
      <c r="C239" s="101"/>
      <c r="D239" s="94"/>
      <c r="E239" s="94"/>
      <c r="F239" s="95"/>
      <c r="G239" s="13"/>
      <c r="H239" s="14"/>
      <c r="I239" s="15"/>
    </row>
    <row r="240" spans="1:9" ht="22.35" customHeight="1" x14ac:dyDescent="0.3">
      <c r="A240" s="27">
        <v>4</v>
      </c>
      <c r="B240" s="94"/>
      <c r="C240" s="94"/>
      <c r="D240" s="94"/>
      <c r="E240" s="94"/>
      <c r="F240" s="95"/>
      <c r="G240" s="13"/>
      <c r="H240" s="14"/>
      <c r="I240" s="15"/>
    </row>
    <row r="241" spans="1:9" ht="22.35" customHeight="1" x14ac:dyDescent="0.3">
      <c r="A241" s="27">
        <v>5</v>
      </c>
      <c r="B241" s="94"/>
      <c r="C241" s="94"/>
      <c r="D241" s="94"/>
      <c r="E241" s="94"/>
      <c r="F241" s="95"/>
      <c r="G241" s="13"/>
      <c r="H241" s="14"/>
      <c r="I241" s="15"/>
    </row>
    <row r="242" spans="1:9" ht="22.35" customHeight="1" thickBot="1" x14ac:dyDescent="0.35">
      <c r="A242" s="28">
        <v>6</v>
      </c>
      <c r="B242" s="96"/>
      <c r="C242" s="96"/>
      <c r="D242" s="96"/>
      <c r="E242" s="96"/>
      <c r="F242" s="97"/>
      <c r="G242" s="22"/>
      <c r="H242" s="23"/>
      <c r="I242" s="24"/>
    </row>
    <row r="243" spans="1:9" ht="17.25" thickBot="1" x14ac:dyDescent="0.35"/>
    <row r="244" spans="1:9" ht="17.25" thickBot="1" x14ac:dyDescent="0.35">
      <c r="A244" s="114" t="s">
        <v>71</v>
      </c>
      <c r="B244" s="115"/>
      <c r="C244" s="115"/>
      <c r="D244" s="115"/>
      <c r="E244" s="115"/>
      <c r="F244" s="115"/>
      <c r="G244" s="115"/>
      <c r="H244" s="115"/>
      <c r="I244" s="116"/>
    </row>
    <row r="245" spans="1:9" x14ac:dyDescent="0.3">
      <c r="A245" s="117"/>
      <c r="B245" s="118"/>
      <c r="C245" s="118"/>
      <c r="D245" s="118"/>
      <c r="E245" s="118"/>
      <c r="F245" s="118"/>
      <c r="G245" s="118"/>
      <c r="H245" s="118"/>
      <c r="I245" s="119"/>
    </row>
    <row r="246" spans="1:9" x14ac:dyDescent="0.3">
      <c r="A246" s="120"/>
      <c r="B246" s="121"/>
      <c r="C246" s="121"/>
      <c r="D246" s="121"/>
      <c r="E246" s="121"/>
      <c r="F246" s="121"/>
      <c r="G246" s="121"/>
      <c r="H246" s="121"/>
      <c r="I246" s="122"/>
    </row>
    <row r="247" spans="1:9" x14ac:dyDescent="0.3">
      <c r="A247" s="120"/>
      <c r="B247" s="121"/>
      <c r="C247" s="121"/>
      <c r="D247" s="121"/>
      <c r="E247" s="121"/>
      <c r="F247" s="121"/>
      <c r="G247" s="121"/>
      <c r="H247" s="121"/>
      <c r="I247" s="122"/>
    </row>
    <row r="248" spans="1:9" ht="17.25" thickBot="1" x14ac:dyDescent="0.35">
      <c r="A248" s="123"/>
      <c r="B248" s="124"/>
      <c r="C248" s="124"/>
      <c r="D248" s="124"/>
      <c r="E248" s="124"/>
      <c r="F248" s="124"/>
      <c r="G248" s="124"/>
      <c r="H248" s="124"/>
      <c r="I248" s="125"/>
    </row>
    <row r="249" spans="1:9" ht="17.25" thickBot="1" x14ac:dyDescent="0.35"/>
    <row r="250" spans="1:9" ht="17.25" thickBot="1" x14ac:dyDescent="0.35">
      <c r="A250" s="98" t="s">
        <v>10</v>
      </c>
      <c r="B250" s="99"/>
      <c r="C250" s="99"/>
      <c r="D250" s="99"/>
      <c r="E250" s="99"/>
      <c r="F250" s="99"/>
      <c r="G250" s="99"/>
      <c r="H250" s="99"/>
      <c r="I250" s="100"/>
    </row>
    <row r="251" spans="1:9" ht="22.35" customHeight="1" x14ac:dyDescent="0.3">
      <c r="A251" s="92" t="s">
        <v>6</v>
      </c>
      <c r="B251" s="146"/>
      <c r="C251" s="93"/>
      <c r="D251" s="74" t="s">
        <v>7</v>
      </c>
      <c r="E251" s="75"/>
      <c r="F251" s="75"/>
      <c r="G251" s="75"/>
      <c r="H251" s="92" t="s">
        <v>14</v>
      </c>
      <c r="I251" s="93"/>
    </row>
    <row r="252" spans="1:9" ht="22.35" customHeight="1" thickBot="1" x14ac:dyDescent="0.35">
      <c r="A252" s="81" t="e">
        <f>INDEX(B237:B242,MATCH(MAX(G237:G242),G237:G242,0))</f>
        <v>#N/A</v>
      </c>
      <c r="B252" s="82"/>
      <c r="C252" s="83"/>
      <c r="D252" s="81" t="e">
        <f>INDEX(D237:D242,MATCH(MAX(G237:G242),G237:G242,0))</f>
        <v>#N/A</v>
      </c>
      <c r="E252" s="82"/>
      <c r="F252" s="82"/>
      <c r="G252" s="83"/>
      <c r="H252" s="84"/>
      <c r="I252" s="85"/>
    </row>
    <row r="253" spans="1:9" ht="22.35" customHeight="1" x14ac:dyDescent="0.3">
      <c r="A253" s="86" t="s">
        <v>11</v>
      </c>
      <c r="B253" s="87"/>
      <c r="C253" s="88"/>
      <c r="D253" s="86" t="s">
        <v>12</v>
      </c>
      <c r="E253" s="87"/>
      <c r="F253" s="88"/>
      <c r="G253" s="86" t="s">
        <v>13</v>
      </c>
      <c r="H253" s="87"/>
      <c r="I253" s="88"/>
    </row>
    <row r="254" spans="1:9" ht="22.35" customHeight="1" thickBot="1" x14ac:dyDescent="0.35">
      <c r="A254" s="141"/>
      <c r="B254" s="109"/>
      <c r="C254" s="110"/>
      <c r="D254" s="141"/>
      <c r="E254" s="109"/>
      <c r="F254" s="110"/>
      <c r="G254" s="141"/>
      <c r="H254" s="109"/>
      <c r="I254" s="110"/>
    </row>
    <row r="255" spans="1:9" ht="22.35" customHeight="1" x14ac:dyDescent="0.3">
      <c r="A255" s="86" t="s">
        <v>34</v>
      </c>
      <c r="B255" s="87"/>
      <c r="C255" s="88"/>
      <c r="D255" s="86" t="s">
        <v>43</v>
      </c>
      <c r="E255" s="87"/>
      <c r="F255" s="88"/>
      <c r="G255" s="86" t="s">
        <v>15</v>
      </c>
      <c r="H255" s="87"/>
      <c r="I255" s="88"/>
    </row>
    <row r="256" spans="1:9" ht="22.35" customHeight="1" thickBot="1" x14ac:dyDescent="0.35">
      <c r="A256" s="89"/>
      <c r="B256" s="90"/>
      <c r="C256" s="91"/>
      <c r="D256" s="89"/>
      <c r="E256" s="90"/>
      <c r="F256" s="91"/>
      <c r="G256" s="108"/>
      <c r="H256" s="109"/>
      <c r="I256" s="110"/>
    </row>
    <row r="257" spans="1:9" ht="28.15" customHeight="1" thickBot="1" x14ac:dyDescent="0.35"/>
    <row r="258" spans="1:9" ht="24" customHeight="1" x14ac:dyDescent="0.3">
      <c r="A258" s="111" t="s">
        <v>50</v>
      </c>
      <c r="B258" s="112"/>
      <c r="C258" s="112"/>
      <c r="D258" s="112"/>
      <c r="E258" s="112"/>
      <c r="F258" s="112"/>
      <c r="G258" s="112"/>
      <c r="H258" s="3"/>
      <c r="I258" s="4"/>
    </row>
    <row r="259" spans="1:9" x14ac:dyDescent="0.3">
      <c r="A259" s="19"/>
      <c r="B259" s="20"/>
      <c r="C259" s="20"/>
      <c r="D259" s="20"/>
      <c r="E259" s="20"/>
      <c r="F259" s="21"/>
      <c r="G259" s="102" t="s">
        <v>9</v>
      </c>
      <c r="H259" s="102"/>
      <c r="I259" s="103"/>
    </row>
    <row r="260" spans="1:9" ht="30.75" thickBot="1" x14ac:dyDescent="0.35">
      <c r="A260" s="25" t="s">
        <v>42</v>
      </c>
      <c r="B260" s="104" t="s">
        <v>6</v>
      </c>
      <c r="C260" s="104"/>
      <c r="D260" s="104" t="s">
        <v>7</v>
      </c>
      <c r="E260" s="104"/>
      <c r="F260" s="105"/>
      <c r="G260" s="16" t="s">
        <v>4</v>
      </c>
      <c r="H260" s="39" t="s">
        <v>5</v>
      </c>
      <c r="I260" s="17" t="s">
        <v>8</v>
      </c>
    </row>
    <row r="261" spans="1:9" ht="22.35" customHeight="1" x14ac:dyDescent="0.3">
      <c r="A261" s="26">
        <v>1</v>
      </c>
      <c r="B261" s="106"/>
      <c r="C261" s="106"/>
      <c r="D261" s="106"/>
      <c r="E261" s="106"/>
      <c r="F261" s="107"/>
      <c r="G261" s="10"/>
      <c r="H261" s="11"/>
      <c r="I261" s="12"/>
    </row>
    <row r="262" spans="1:9" ht="22.35" customHeight="1" x14ac:dyDescent="0.3">
      <c r="A262" s="27">
        <v>2</v>
      </c>
      <c r="B262" s="94"/>
      <c r="C262" s="94"/>
      <c r="D262" s="94"/>
      <c r="E262" s="94"/>
      <c r="F262" s="95"/>
      <c r="G262" s="13"/>
      <c r="H262" s="14"/>
      <c r="I262" s="15"/>
    </row>
    <row r="263" spans="1:9" ht="22.35" customHeight="1" x14ac:dyDescent="0.3">
      <c r="A263" s="27">
        <v>3</v>
      </c>
      <c r="B263" s="101"/>
      <c r="C263" s="101"/>
      <c r="D263" s="94"/>
      <c r="E263" s="94"/>
      <c r="F263" s="95"/>
      <c r="G263" s="13"/>
      <c r="H263" s="14"/>
      <c r="I263" s="15"/>
    </row>
    <row r="264" spans="1:9" ht="22.35" customHeight="1" x14ac:dyDescent="0.3">
      <c r="A264" s="27">
        <v>4</v>
      </c>
      <c r="B264" s="94"/>
      <c r="C264" s="94"/>
      <c r="D264" s="94"/>
      <c r="E264" s="94"/>
      <c r="F264" s="95"/>
      <c r="G264" s="13"/>
      <c r="H264" s="14"/>
      <c r="I264" s="15"/>
    </row>
    <row r="265" spans="1:9" ht="22.35" customHeight="1" x14ac:dyDescent="0.3">
      <c r="A265" s="27">
        <v>5</v>
      </c>
      <c r="B265" s="94"/>
      <c r="C265" s="94"/>
      <c r="D265" s="94"/>
      <c r="E265" s="94"/>
      <c r="F265" s="95"/>
      <c r="G265" s="13"/>
      <c r="H265" s="14"/>
      <c r="I265" s="15"/>
    </row>
    <row r="266" spans="1:9" ht="22.35" customHeight="1" thickBot="1" x14ac:dyDescent="0.35">
      <c r="A266" s="28">
        <v>6</v>
      </c>
      <c r="B266" s="96"/>
      <c r="C266" s="96"/>
      <c r="D266" s="96"/>
      <c r="E266" s="96"/>
      <c r="F266" s="97"/>
      <c r="G266" s="22"/>
      <c r="H266" s="23"/>
      <c r="I266" s="24"/>
    </row>
    <row r="267" spans="1:9" ht="17.25" thickBot="1" x14ac:dyDescent="0.35"/>
    <row r="268" spans="1:9" ht="17.25" thickBot="1" x14ac:dyDescent="0.35">
      <c r="A268" s="114" t="s">
        <v>71</v>
      </c>
      <c r="B268" s="115"/>
      <c r="C268" s="115"/>
      <c r="D268" s="115"/>
      <c r="E268" s="115"/>
      <c r="F268" s="115"/>
      <c r="G268" s="115"/>
      <c r="H268" s="115"/>
      <c r="I268" s="116"/>
    </row>
    <row r="269" spans="1:9" x14ac:dyDescent="0.3">
      <c r="A269" s="117"/>
      <c r="B269" s="118"/>
      <c r="C269" s="118"/>
      <c r="D269" s="118"/>
      <c r="E269" s="118"/>
      <c r="F269" s="118"/>
      <c r="G269" s="118"/>
      <c r="H269" s="118"/>
      <c r="I269" s="119"/>
    </row>
    <row r="270" spans="1:9" x14ac:dyDescent="0.3">
      <c r="A270" s="120"/>
      <c r="B270" s="121"/>
      <c r="C270" s="121"/>
      <c r="D270" s="121"/>
      <c r="E270" s="121"/>
      <c r="F270" s="121"/>
      <c r="G270" s="121"/>
      <c r="H270" s="121"/>
      <c r="I270" s="122"/>
    </row>
    <row r="271" spans="1:9" x14ac:dyDescent="0.3">
      <c r="A271" s="120"/>
      <c r="B271" s="121"/>
      <c r="C271" s="121"/>
      <c r="D271" s="121"/>
      <c r="E271" s="121"/>
      <c r="F271" s="121"/>
      <c r="G271" s="121"/>
      <c r="H271" s="121"/>
      <c r="I271" s="122"/>
    </row>
    <row r="272" spans="1:9" ht="17.25" thickBot="1" x14ac:dyDescent="0.35">
      <c r="A272" s="123"/>
      <c r="B272" s="124"/>
      <c r="C272" s="124"/>
      <c r="D272" s="124"/>
      <c r="E272" s="124"/>
      <c r="F272" s="124"/>
      <c r="G272" s="124"/>
      <c r="H272" s="124"/>
      <c r="I272" s="125"/>
    </row>
    <row r="273" spans="1:9" ht="17.25" thickBot="1" x14ac:dyDescent="0.35"/>
    <row r="274" spans="1:9" ht="17.25" thickBot="1" x14ac:dyDescent="0.35">
      <c r="A274" s="98" t="s">
        <v>10</v>
      </c>
      <c r="B274" s="99"/>
      <c r="C274" s="99"/>
      <c r="D274" s="99"/>
      <c r="E274" s="99"/>
      <c r="F274" s="99"/>
      <c r="G274" s="99"/>
      <c r="H274" s="99"/>
      <c r="I274" s="100"/>
    </row>
    <row r="275" spans="1:9" ht="22.35" customHeight="1" x14ac:dyDescent="0.3">
      <c r="A275" s="92" t="s">
        <v>6</v>
      </c>
      <c r="B275" s="146"/>
      <c r="C275" s="93"/>
      <c r="D275" s="74" t="s">
        <v>7</v>
      </c>
      <c r="E275" s="75"/>
      <c r="F275" s="75"/>
      <c r="G275" s="75"/>
      <c r="H275" s="92" t="s">
        <v>14</v>
      </c>
      <c r="I275" s="93"/>
    </row>
    <row r="276" spans="1:9" ht="22.35" customHeight="1" thickBot="1" x14ac:dyDescent="0.35">
      <c r="A276" s="81" t="e">
        <f>INDEX(B261:B266,MATCH(MAX(G261:G266),G261:G266,0))</f>
        <v>#N/A</v>
      </c>
      <c r="B276" s="82"/>
      <c r="C276" s="83"/>
      <c r="D276" s="81" t="e">
        <f>INDEX(D261:D266,MATCH(MAX(G261:G266),G261:G266,0))</f>
        <v>#N/A</v>
      </c>
      <c r="E276" s="82"/>
      <c r="F276" s="82"/>
      <c r="G276" s="83"/>
      <c r="H276" s="84"/>
      <c r="I276" s="85"/>
    </row>
    <row r="277" spans="1:9" ht="22.35" customHeight="1" x14ac:dyDescent="0.3">
      <c r="A277" s="86" t="s">
        <v>11</v>
      </c>
      <c r="B277" s="87"/>
      <c r="C277" s="88"/>
      <c r="D277" s="86" t="s">
        <v>12</v>
      </c>
      <c r="E277" s="87"/>
      <c r="F277" s="88"/>
      <c r="G277" s="86" t="s">
        <v>13</v>
      </c>
      <c r="H277" s="87"/>
      <c r="I277" s="88"/>
    </row>
    <row r="278" spans="1:9" ht="22.35" customHeight="1" thickBot="1" x14ac:dyDescent="0.35">
      <c r="A278" s="141"/>
      <c r="B278" s="109"/>
      <c r="C278" s="110"/>
      <c r="D278" s="141"/>
      <c r="E278" s="109"/>
      <c r="F278" s="110"/>
      <c r="G278" s="141"/>
      <c r="H278" s="109"/>
      <c r="I278" s="110"/>
    </row>
    <row r="279" spans="1:9" ht="22.35" customHeight="1" x14ac:dyDescent="0.3">
      <c r="A279" s="86" t="s">
        <v>34</v>
      </c>
      <c r="B279" s="87"/>
      <c r="C279" s="88"/>
      <c r="D279" s="86" t="s">
        <v>43</v>
      </c>
      <c r="E279" s="87"/>
      <c r="F279" s="88"/>
      <c r="G279" s="86" t="s">
        <v>15</v>
      </c>
      <c r="H279" s="87"/>
      <c r="I279" s="88"/>
    </row>
    <row r="280" spans="1:9" ht="22.35" customHeight="1" thickBot="1" x14ac:dyDescent="0.35">
      <c r="A280" s="89"/>
      <c r="B280" s="90"/>
      <c r="C280" s="91"/>
      <c r="D280" s="89"/>
      <c r="E280" s="90"/>
      <c r="F280" s="91"/>
      <c r="G280" s="108"/>
      <c r="H280" s="109"/>
      <c r="I280" s="110"/>
    </row>
    <row r="281" spans="1:9" ht="28.15" customHeight="1" x14ac:dyDescent="0.3"/>
    <row r="282" spans="1:9" x14ac:dyDescent="0.3">
      <c r="A282" s="133" t="s">
        <v>68</v>
      </c>
      <c r="B282" s="133"/>
      <c r="C282" s="133"/>
      <c r="D282" s="133"/>
      <c r="E282" s="133"/>
      <c r="F282" s="133"/>
      <c r="G282" s="133"/>
    </row>
    <row r="283" spans="1:9" ht="17.25" thickBot="1" x14ac:dyDescent="0.35"/>
    <row r="284" spans="1:9" ht="22.35" customHeight="1" x14ac:dyDescent="0.3">
      <c r="A284" s="111" t="s">
        <v>51</v>
      </c>
      <c r="B284" s="112"/>
      <c r="C284" s="112"/>
      <c r="D284" s="112"/>
      <c r="E284" s="112"/>
      <c r="F284" s="112"/>
      <c r="G284" s="112"/>
      <c r="H284" s="3"/>
      <c r="I284" s="4"/>
    </row>
    <row r="285" spans="1:9" x14ac:dyDescent="0.3">
      <c r="A285" s="19"/>
      <c r="B285" s="20"/>
      <c r="C285" s="20"/>
      <c r="D285" s="20"/>
      <c r="E285" s="20"/>
      <c r="F285" s="21"/>
      <c r="G285" s="102" t="s">
        <v>9</v>
      </c>
      <c r="H285" s="102"/>
      <c r="I285" s="103"/>
    </row>
    <row r="286" spans="1:9" ht="30.75" thickBot="1" x14ac:dyDescent="0.35">
      <c r="A286" s="25" t="s">
        <v>42</v>
      </c>
      <c r="B286" s="104" t="s">
        <v>6</v>
      </c>
      <c r="C286" s="104"/>
      <c r="D286" s="104" t="s">
        <v>7</v>
      </c>
      <c r="E286" s="104"/>
      <c r="F286" s="105"/>
      <c r="G286" s="16" t="s">
        <v>4</v>
      </c>
      <c r="H286" s="39" t="s">
        <v>5</v>
      </c>
      <c r="I286" s="17" t="s">
        <v>8</v>
      </c>
    </row>
    <row r="287" spans="1:9" ht="21" customHeight="1" x14ac:dyDescent="0.3">
      <c r="A287" s="26">
        <v>1</v>
      </c>
      <c r="B287" s="106"/>
      <c r="C287" s="106"/>
      <c r="D287" s="106"/>
      <c r="E287" s="106"/>
      <c r="F287" s="107"/>
      <c r="G287" s="10"/>
      <c r="H287" s="11"/>
      <c r="I287" s="12"/>
    </row>
    <row r="288" spans="1:9" ht="21" customHeight="1" x14ac:dyDescent="0.3">
      <c r="A288" s="27">
        <v>2</v>
      </c>
      <c r="B288" s="94"/>
      <c r="C288" s="94"/>
      <c r="D288" s="94"/>
      <c r="E288" s="94"/>
      <c r="F288" s="95"/>
      <c r="G288" s="13"/>
      <c r="H288" s="14"/>
      <c r="I288" s="15"/>
    </row>
    <row r="289" spans="1:9" ht="21" customHeight="1" x14ac:dyDescent="0.3">
      <c r="A289" s="27">
        <v>3</v>
      </c>
      <c r="B289" s="101"/>
      <c r="C289" s="101"/>
      <c r="D289" s="94"/>
      <c r="E289" s="94"/>
      <c r="F289" s="95"/>
      <c r="G289" s="13"/>
      <c r="H289" s="14"/>
      <c r="I289" s="15"/>
    </row>
    <row r="290" spans="1:9" ht="21" customHeight="1" x14ac:dyDescent="0.3">
      <c r="A290" s="27">
        <v>4</v>
      </c>
      <c r="B290" s="94"/>
      <c r="C290" s="94"/>
      <c r="D290" s="94"/>
      <c r="E290" s="94"/>
      <c r="F290" s="95"/>
      <c r="G290" s="13"/>
      <c r="H290" s="14"/>
      <c r="I290" s="15"/>
    </row>
    <row r="291" spans="1:9" ht="21" customHeight="1" x14ac:dyDescent="0.3">
      <c r="A291" s="27">
        <v>5</v>
      </c>
      <c r="B291" s="94"/>
      <c r="C291" s="94"/>
      <c r="D291" s="94"/>
      <c r="E291" s="94"/>
      <c r="F291" s="95"/>
      <c r="G291" s="13"/>
      <c r="H291" s="14"/>
      <c r="I291" s="15"/>
    </row>
    <row r="292" spans="1:9" ht="21" customHeight="1" thickBot="1" x14ac:dyDescent="0.35">
      <c r="A292" s="28">
        <v>6</v>
      </c>
      <c r="B292" s="96"/>
      <c r="C292" s="96"/>
      <c r="D292" s="96"/>
      <c r="E292" s="96"/>
      <c r="F292" s="97"/>
      <c r="G292" s="22"/>
      <c r="H292" s="23"/>
      <c r="I292" s="24"/>
    </row>
    <row r="293" spans="1:9" ht="17.25" thickBot="1" x14ac:dyDescent="0.35"/>
    <row r="294" spans="1:9" ht="17.25" thickBot="1" x14ac:dyDescent="0.35">
      <c r="A294" s="114" t="s">
        <v>71</v>
      </c>
      <c r="B294" s="115"/>
      <c r="C294" s="115"/>
      <c r="D294" s="115"/>
      <c r="E294" s="115"/>
      <c r="F294" s="115"/>
      <c r="G294" s="115"/>
      <c r="H294" s="115"/>
      <c r="I294" s="116"/>
    </row>
    <row r="295" spans="1:9" x14ac:dyDescent="0.3">
      <c r="A295" s="117"/>
      <c r="B295" s="118"/>
      <c r="C295" s="118"/>
      <c r="D295" s="118"/>
      <c r="E295" s="118"/>
      <c r="F295" s="118"/>
      <c r="G295" s="118"/>
      <c r="H295" s="118"/>
      <c r="I295" s="119"/>
    </row>
    <row r="296" spans="1:9" x14ac:dyDescent="0.3">
      <c r="A296" s="120"/>
      <c r="B296" s="121"/>
      <c r="C296" s="121"/>
      <c r="D296" s="121"/>
      <c r="E296" s="121"/>
      <c r="F296" s="121"/>
      <c r="G296" s="121"/>
      <c r="H296" s="121"/>
      <c r="I296" s="122"/>
    </row>
    <row r="297" spans="1:9" x14ac:dyDescent="0.3">
      <c r="A297" s="120"/>
      <c r="B297" s="121"/>
      <c r="C297" s="121"/>
      <c r="D297" s="121"/>
      <c r="E297" s="121"/>
      <c r="F297" s="121"/>
      <c r="G297" s="121"/>
      <c r="H297" s="121"/>
      <c r="I297" s="122"/>
    </row>
    <row r="298" spans="1:9" ht="17.25" thickBot="1" x14ac:dyDescent="0.35">
      <c r="A298" s="123"/>
      <c r="B298" s="124"/>
      <c r="C298" s="124"/>
      <c r="D298" s="124"/>
      <c r="E298" s="124"/>
      <c r="F298" s="124"/>
      <c r="G298" s="124"/>
      <c r="H298" s="124"/>
      <c r="I298" s="125"/>
    </row>
    <row r="299" spans="1:9" ht="17.25" thickBot="1" x14ac:dyDescent="0.35"/>
    <row r="300" spans="1:9" ht="17.25" thickBot="1" x14ac:dyDescent="0.35">
      <c r="A300" s="98" t="s">
        <v>10</v>
      </c>
      <c r="B300" s="99"/>
      <c r="C300" s="99"/>
      <c r="D300" s="99"/>
      <c r="E300" s="99"/>
      <c r="F300" s="99"/>
      <c r="G300" s="99"/>
      <c r="H300" s="99"/>
      <c r="I300" s="100"/>
    </row>
    <row r="301" spans="1:9" ht="21" customHeight="1" x14ac:dyDescent="0.3">
      <c r="A301" s="92" t="s">
        <v>6</v>
      </c>
      <c r="B301" s="146"/>
      <c r="C301" s="93"/>
      <c r="D301" s="74" t="s">
        <v>7</v>
      </c>
      <c r="E301" s="75"/>
      <c r="F301" s="75"/>
      <c r="G301" s="75"/>
      <c r="H301" s="92" t="s">
        <v>14</v>
      </c>
      <c r="I301" s="93"/>
    </row>
    <row r="302" spans="1:9" ht="21" customHeight="1" thickBot="1" x14ac:dyDescent="0.35">
      <c r="A302" s="81" t="e">
        <f>INDEX(B287:B292,MATCH(MAX(G287:G292),G287:G292,0))</f>
        <v>#N/A</v>
      </c>
      <c r="B302" s="82"/>
      <c r="C302" s="83"/>
      <c r="D302" s="81" t="e">
        <f>INDEX(D287:D292,MATCH(MAX(G287:G292),G287:G292,0))</f>
        <v>#N/A</v>
      </c>
      <c r="E302" s="82"/>
      <c r="F302" s="82"/>
      <c r="G302" s="83"/>
      <c r="H302" s="84"/>
      <c r="I302" s="85"/>
    </row>
    <row r="303" spans="1:9" ht="21" customHeight="1" x14ac:dyDescent="0.3">
      <c r="A303" s="86" t="s">
        <v>11</v>
      </c>
      <c r="B303" s="87"/>
      <c r="C303" s="88"/>
      <c r="D303" s="86" t="s">
        <v>12</v>
      </c>
      <c r="E303" s="87"/>
      <c r="F303" s="88"/>
      <c r="G303" s="86" t="s">
        <v>13</v>
      </c>
      <c r="H303" s="87"/>
      <c r="I303" s="88"/>
    </row>
    <row r="304" spans="1:9" ht="21" customHeight="1" thickBot="1" x14ac:dyDescent="0.35">
      <c r="A304" s="141"/>
      <c r="B304" s="109"/>
      <c r="C304" s="110"/>
      <c r="D304" s="141"/>
      <c r="E304" s="109"/>
      <c r="F304" s="110"/>
      <c r="G304" s="141"/>
      <c r="H304" s="109"/>
      <c r="I304" s="110"/>
    </row>
    <row r="305" spans="1:9" ht="21" customHeight="1" x14ac:dyDescent="0.3">
      <c r="A305" s="86" t="s">
        <v>34</v>
      </c>
      <c r="B305" s="87"/>
      <c r="C305" s="88"/>
      <c r="D305" s="86" t="s">
        <v>43</v>
      </c>
      <c r="E305" s="87"/>
      <c r="F305" s="88"/>
      <c r="G305" s="86" t="s">
        <v>15</v>
      </c>
      <c r="H305" s="87"/>
      <c r="I305" s="88"/>
    </row>
    <row r="306" spans="1:9" ht="21" customHeight="1" thickBot="1" x14ac:dyDescent="0.35">
      <c r="A306" s="89"/>
      <c r="B306" s="90"/>
      <c r="C306" s="91"/>
      <c r="D306" s="89"/>
      <c r="E306" s="90"/>
      <c r="F306" s="91"/>
      <c r="G306" s="108"/>
      <c r="H306" s="109"/>
      <c r="I306" s="110"/>
    </row>
    <row r="307" spans="1:9" ht="28.15" customHeight="1" thickBot="1" x14ac:dyDescent="0.35"/>
    <row r="308" spans="1:9" x14ac:dyDescent="0.3">
      <c r="A308" s="111" t="s">
        <v>59</v>
      </c>
      <c r="B308" s="112"/>
      <c r="C308" s="112"/>
      <c r="D308" s="112"/>
      <c r="E308" s="112"/>
      <c r="F308" s="112"/>
      <c r="G308" s="112"/>
      <c r="H308" s="3"/>
      <c r="I308" s="4"/>
    </row>
    <row r="309" spans="1:9" x14ac:dyDescent="0.3">
      <c r="A309" s="19"/>
      <c r="B309" s="20"/>
      <c r="C309" s="20"/>
      <c r="D309" s="20"/>
      <c r="E309" s="20"/>
      <c r="F309" s="21"/>
      <c r="G309" s="102" t="s">
        <v>9</v>
      </c>
      <c r="H309" s="102"/>
      <c r="I309" s="103"/>
    </row>
    <row r="310" spans="1:9" ht="30.75" thickBot="1" x14ac:dyDescent="0.35">
      <c r="A310" s="25" t="s">
        <v>42</v>
      </c>
      <c r="B310" s="104" t="s">
        <v>6</v>
      </c>
      <c r="C310" s="104"/>
      <c r="D310" s="104" t="s">
        <v>7</v>
      </c>
      <c r="E310" s="104"/>
      <c r="F310" s="105"/>
      <c r="G310" s="16" t="s">
        <v>4</v>
      </c>
      <c r="H310" s="39" t="s">
        <v>5</v>
      </c>
      <c r="I310" s="17" t="s">
        <v>8</v>
      </c>
    </row>
    <row r="311" spans="1:9" ht="21" customHeight="1" x14ac:dyDescent="0.3">
      <c r="A311" s="26">
        <v>1</v>
      </c>
      <c r="B311" s="94"/>
      <c r="C311" s="94"/>
      <c r="D311" s="94"/>
      <c r="E311" s="94"/>
      <c r="F311" s="95"/>
      <c r="G311" s="13"/>
      <c r="H311" s="14"/>
      <c r="I311" s="15"/>
    </row>
    <row r="312" spans="1:9" ht="21" customHeight="1" x14ac:dyDescent="0.3">
      <c r="A312" s="27">
        <v>2</v>
      </c>
      <c r="B312" s="94"/>
      <c r="C312" s="94"/>
      <c r="D312" s="94"/>
      <c r="E312" s="94"/>
      <c r="F312" s="95"/>
      <c r="G312" s="13"/>
      <c r="H312" s="14"/>
      <c r="I312" s="15"/>
    </row>
    <row r="313" spans="1:9" ht="21" customHeight="1" x14ac:dyDescent="0.3">
      <c r="A313" s="27">
        <v>3</v>
      </c>
      <c r="B313" s="101"/>
      <c r="C313" s="101"/>
      <c r="D313" s="94"/>
      <c r="E313" s="94"/>
      <c r="F313" s="95"/>
      <c r="G313" s="13"/>
      <c r="H313" s="14"/>
      <c r="I313" s="15"/>
    </row>
    <row r="314" spans="1:9" ht="21" customHeight="1" x14ac:dyDescent="0.3">
      <c r="A314" s="27">
        <v>4</v>
      </c>
      <c r="B314" s="94"/>
      <c r="C314" s="94"/>
      <c r="D314" s="94"/>
      <c r="E314" s="94"/>
      <c r="F314" s="95"/>
      <c r="G314" s="13"/>
      <c r="H314" s="14"/>
      <c r="I314" s="15"/>
    </row>
    <row r="315" spans="1:9" ht="21" customHeight="1" x14ac:dyDescent="0.3">
      <c r="A315" s="27">
        <v>5</v>
      </c>
      <c r="B315" s="94"/>
      <c r="C315" s="94"/>
      <c r="D315" s="94"/>
      <c r="E315" s="94"/>
      <c r="F315" s="95"/>
      <c r="G315" s="13"/>
      <c r="H315" s="14"/>
      <c r="I315" s="15"/>
    </row>
    <row r="316" spans="1:9" ht="21" customHeight="1" thickBot="1" x14ac:dyDescent="0.35">
      <c r="A316" s="28">
        <v>6</v>
      </c>
      <c r="B316" s="96"/>
      <c r="C316" s="96"/>
      <c r="D316" s="96"/>
      <c r="E316" s="96"/>
      <c r="F316" s="97"/>
      <c r="G316" s="22"/>
      <c r="H316" s="23"/>
      <c r="I316" s="24"/>
    </row>
    <row r="317" spans="1:9" ht="17.25" thickBot="1" x14ac:dyDescent="0.35">
      <c r="A317" s="98" t="s">
        <v>10</v>
      </c>
      <c r="B317" s="99"/>
      <c r="C317" s="99"/>
      <c r="D317" s="99"/>
      <c r="E317" s="99"/>
      <c r="F317" s="99"/>
      <c r="G317" s="99"/>
      <c r="H317" s="99"/>
      <c r="I317" s="100"/>
    </row>
    <row r="318" spans="1:9" ht="21" customHeight="1" x14ac:dyDescent="0.3">
      <c r="A318" s="92" t="s">
        <v>6</v>
      </c>
      <c r="B318" s="146"/>
      <c r="C318" s="93"/>
      <c r="D318" s="74" t="s">
        <v>7</v>
      </c>
      <c r="E318" s="75"/>
      <c r="F318" s="75"/>
      <c r="G318" s="75"/>
      <c r="H318" s="92" t="s">
        <v>14</v>
      </c>
      <c r="I318" s="93"/>
    </row>
    <row r="319" spans="1:9" ht="21" customHeight="1" thickBot="1" x14ac:dyDescent="0.35">
      <c r="A319" s="81" t="e">
        <f>INDEX(B311:B316,MATCH(MAX(G311:G316),G311:G316,0))</f>
        <v>#N/A</v>
      </c>
      <c r="B319" s="82"/>
      <c r="C319" s="83"/>
      <c r="D319" s="81" t="e">
        <f>INDEX(D311:D316,MATCH(MAX(G311:G316),G311:G316,0))</f>
        <v>#N/A</v>
      </c>
      <c r="E319" s="82"/>
      <c r="F319" s="82"/>
      <c r="G319" s="83"/>
      <c r="H319" s="84"/>
      <c r="I319" s="85"/>
    </row>
    <row r="320" spans="1:9" ht="21" customHeight="1" x14ac:dyDescent="0.3">
      <c r="A320" s="86" t="s">
        <v>11</v>
      </c>
      <c r="B320" s="87"/>
      <c r="C320" s="88"/>
      <c r="D320" s="86" t="s">
        <v>12</v>
      </c>
      <c r="E320" s="87"/>
      <c r="F320" s="88"/>
      <c r="G320" s="86" t="s">
        <v>13</v>
      </c>
      <c r="H320" s="87"/>
      <c r="I320" s="88"/>
    </row>
    <row r="321" spans="1:9" ht="21" customHeight="1" thickBot="1" x14ac:dyDescent="0.35">
      <c r="A321" s="141"/>
      <c r="B321" s="109"/>
      <c r="C321" s="110"/>
      <c r="D321" s="141"/>
      <c r="E321" s="109"/>
      <c r="F321" s="110"/>
      <c r="G321" s="141"/>
      <c r="H321" s="109"/>
      <c r="I321" s="110"/>
    </row>
    <row r="322" spans="1:9" ht="21" customHeight="1" x14ac:dyDescent="0.3">
      <c r="A322" s="86" t="s">
        <v>34</v>
      </c>
      <c r="B322" s="87"/>
      <c r="C322" s="88"/>
      <c r="D322" s="86" t="s">
        <v>43</v>
      </c>
      <c r="E322" s="87"/>
      <c r="F322" s="88"/>
      <c r="G322" s="86" t="s">
        <v>15</v>
      </c>
      <c r="H322" s="87"/>
      <c r="I322" s="88"/>
    </row>
    <row r="323" spans="1:9" ht="21" customHeight="1" thickBot="1" x14ac:dyDescent="0.35">
      <c r="A323" s="89"/>
      <c r="B323" s="90"/>
      <c r="C323" s="91"/>
      <c r="D323" s="89"/>
      <c r="E323" s="90"/>
      <c r="F323" s="91"/>
      <c r="G323" s="108"/>
      <c r="H323" s="109"/>
      <c r="I323" s="110"/>
    </row>
    <row r="324" spans="1:9" ht="28.15" customHeight="1" thickBot="1" x14ac:dyDescent="0.35"/>
    <row r="325" spans="1:9" ht="24" customHeight="1" x14ac:dyDescent="0.3">
      <c r="A325" s="111" t="s">
        <v>60</v>
      </c>
      <c r="B325" s="112"/>
      <c r="C325" s="112"/>
      <c r="D325" s="112"/>
      <c r="E325" s="112"/>
      <c r="F325" s="112"/>
      <c r="G325" s="112"/>
      <c r="H325" s="112"/>
      <c r="I325" s="113"/>
    </row>
    <row r="326" spans="1:9" x14ac:dyDescent="0.3">
      <c r="A326" s="19"/>
      <c r="B326" s="20"/>
      <c r="C326" s="20"/>
      <c r="D326" s="20"/>
      <c r="E326" s="20"/>
      <c r="F326" s="21"/>
      <c r="G326" s="102" t="s">
        <v>9</v>
      </c>
      <c r="H326" s="102"/>
      <c r="I326" s="103"/>
    </row>
    <row r="327" spans="1:9" ht="30.75" thickBot="1" x14ac:dyDescent="0.35">
      <c r="A327" s="25" t="s">
        <v>42</v>
      </c>
      <c r="B327" s="104" t="s">
        <v>6</v>
      </c>
      <c r="C327" s="104"/>
      <c r="D327" s="104" t="s">
        <v>7</v>
      </c>
      <c r="E327" s="104"/>
      <c r="F327" s="105"/>
      <c r="G327" s="16" t="s">
        <v>4</v>
      </c>
      <c r="H327" s="39" t="s">
        <v>5</v>
      </c>
      <c r="I327" s="17" t="s">
        <v>8</v>
      </c>
    </row>
    <row r="328" spans="1:9" ht="22.35" customHeight="1" x14ac:dyDescent="0.3">
      <c r="A328" s="26">
        <v>1</v>
      </c>
      <c r="B328" s="101"/>
      <c r="C328" s="101"/>
      <c r="D328" s="94"/>
      <c r="E328" s="94"/>
      <c r="F328" s="95"/>
      <c r="G328" s="13"/>
      <c r="H328" s="14"/>
      <c r="I328" s="15"/>
    </row>
    <row r="329" spans="1:9" ht="22.35" customHeight="1" x14ac:dyDescent="0.3">
      <c r="A329" s="27">
        <v>2</v>
      </c>
      <c r="B329" s="94"/>
      <c r="C329" s="94"/>
      <c r="D329" s="94"/>
      <c r="E329" s="94"/>
      <c r="F329" s="95"/>
      <c r="G329" s="13"/>
      <c r="H329" s="14"/>
      <c r="I329" s="15"/>
    </row>
    <row r="330" spans="1:9" ht="22.35" customHeight="1" x14ac:dyDescent="0.3">
      <c r="A330" s="27">
        <v>3</v>
      </c>
      <c r="B330" s="101"/>
      <c r="C330" s="101"/>
      <c r="D330" s="94"/>
      <c r="E330" s="94"/>
      <c r="F330" s="95"/>
      <c r="G330" s="13"/>
      <c r="H330" s="14"/>
      <c r="I330" s="15"/>
    </row>
    <row r="331" spans="1:9" ht="22.35" customHeight="1" x14ac:dyDescent="0.3">
      <c r="A331" s="27">
        <v>4</v>
      </c>
      <c r="B331" s="94"/>
      <c r="C331" s="94"/>
      <c r="D331" s="94"/>
      <c r="E331" s="94"/>
      <c r="F331" s="95"/>
      <c r="G331" s="13"/>
      <c r="H331" s="14"/>
      <c r="I331" s="15"/>
    </row>
    <row r="332" spans="1:9" ht="22.35" customHeight="1" x14ac:dyDescent="0.3">
      <c r="A332" s="27">
        <v>5</v>
      </c>
      <c r="B332" s="94"/>
      <c r="C332" s="94"/>
      <c r="D332" s="94"/>
      <c r="E332" s="94"/>
      <c r="F332" s="95"/>
      <c r="G332" s="13"/>
      <c r="H332" s="14"/>
      <c r="I332" s="15"/>
    </row>
    <row r="333" spans="1:9" ht="22.35" customHeight="1" thickBot="1" x14ac:dyDescent="0.35">
      <c r="A333" s="28">
        <v>6</v>
      </c>
      <c r="B333" s="96"/>
      <c r="C333" s="96"/>
      <c r="D333" s="96"/>
      <c r="E333" s="96"/>
      <c r="F333" s="97"/>
      <c r="G333" s="22"/>
      <c r="H333" s="23"/>
      <c r="I333" s="24"/>
    </row>
    <row r="334" spans="1:9" ht="17.25" thickBot="1" x14ac:dyDescent="0.35"/>
    <row r="335" spans="1:9" ht="17.25" thickBot="1" x14ac:dyDescent="0.35">
      <c r="A335" s="98" t="s">
        <v>10</v>
      </c>
      <c r="B335" s="99"/>
      <c r="C335" s="99"/>
      <c r="D335" s="99"/>
      <c r="E335" s="99"/>
      <c r="F335" s="99"/>
      <c r="G335" s="99"/>
      <c r="H335" s="99"/>
      <c r="I335" s="100"/>
    </row>
    <row r="336" spans="1:9" ht="22.35" customHeight="1" x14ac:dyDescent="0.3">
      <c r="A336" s="92" t="s">
        <v>6</v>
      </c>
      <c r="B336" s="146"/>
      <c r="C336" s="93"/>
      <c r="D336" s="74" t="s">
        <v>7</v>
      </c>
      <c r="E336" s="75"/>
      <c r="F336" s="75"/>
      <c r="G336" s="75"/>
      <c r="H336" s="92" t="s">
        <v>14</v>
      </c>
      <c r="I336" s="93"/>
    </row>
    <row r="337" spans="1:9" ht="22.35" customHeight="1" thickBot="1" x14ac:dyDescent="0.35">
      <c r="A337" s="81" t="e">
        <f>INDEX(B328:B333,MATCH(MAX(G328:G333),G328:G333,0))</f>
        <v>#N/A</v>
      </c>
      <c r="B337" s="82"/>
      <c r="C337" s="83"/>
      <c r="D337" s="81" t="e">
        <f>INDEX(D328:D333,MATCH(MAX(G328:G333),G328:G333,0))</f>
        <v>#N/A</v>
      </c>
      <c r="E337" s="82"/>
      <c r="F337" s="82"/>
      <c r="G337" s="83"/>
      <c r="H337" s="84"/>
      <c r="I337" s="85"/>
    </row>
    <row r="338" spans="1:9" ht="22.35" customHeight="1" x14ac:dyDescent="0.3">
      <c r="A338" s="86" t="s">
        <v>11</v>
      </c>
      <c r="B338" s="87"/>
      <c r="C338" s="88"/>
      <c r="D338" s="86" t="s">
        <v>12</v>
      </c>
      <c r="E338" s="87"/>
      <c r="F338" s="88"/>
      <c r="G338" s="86" t="s">
        <v>13</v>
      </c>
      <c r="H338" s="87"/>
      <c r="I338" s="88"/>
    </row>
    <row r="339" spans="1:9" ht="22.35" customHeight="1" thickBot="1" x14ac:dyDescent="0.35">
      <c r="A339" s="141"/>
      <c r="B339" s="109"/>
      <c r="C339" s="110"/>
      <c r="D339" s="141"/>
      <c r="E339" s="109"/>
      <c r="F339" s="110"/>
      <c r="G339" s="141"/>
      <c r="H339" s="109"/>
      <c r="I339" s="110"/>
    </row>
    <row r="340" spans="1:9" ht="22.35" customHeight="1" x14ac:dyDescent="0.3">
      <c r="A340" s="86" t="s">
        <v>34</v>
      </c>
      <c r="B340" s="87"/>
      <c r="C340" s="88"/>
      <c r="D340" s="86" t="s">
        <v>43</v>
      </c>
      <c r="E340" s="87"/>
      <c r="F340" s="88"/>
      <c r="G340" s="86" t="s">
        <v>15</v>
      </c>
      <c r="H340" s="87"/>
      <c r="I340" s="88"/>
    </row>
    <row r="341" spans="1:9" ht="22.35" customHeight="1" thickBot="1" x14ac:dyDescent="0.35">
      <c r="A341" s="89"/>
      <c r="B341" s="90"/>
      <c r="C341" s="91"/>
      <c r="D341" s="89"/>
      <c r="E341" s="90"/>
      <c r="F341" s="91"/>
      <c r="G341" s="108"/>
      <c r="H341" s="109"/>
      <c r="I341" s="110"/>
    </row>
    <row r="342" spans="1:9" ht="56.65" customHeight="1" x14ac:dyDescent="0.3"/>
    <row r="343" spans="1:9" x14ac:dyDescent="0.3">
      <c r="A343" s="133" t="str">
        <f>IF($C$1=$H$2,"3. Wahl des*der Delegierten zum Bezirksjugendrat","3. Wahl des*der Delegierten zum Landesjugendrat")</f>
        <v>3. Wahl des*der Delegierten zum Landesjugendrat</v>
      </c>
      <c r="B343" s="133"/>
      <c r="C343" s="133"/>
      <c r="D343" s="133"/>
      <c r="E343" s="133"/>
      <c r="F343" s="133"/>
      <c r="G343" s="133"/>
      <c r="H343" s="133"/>
      <c r="I343" s="133"/>
    </row>
    <row r="344" spans="1:9" ht="17.25" thickBot="1" x14ac:dyDescent="0.35"/>
    <row r="345" spans="1:9" ht="24" customHeight="1" x14ac:dyDescent="0.3">
      <c r="A345" s="111" t="str">
        <f>IF($C$1=$H$2,"3.1 Delegierte*r zum Bezirksjugendrat","3.1 Delegierte*r zum Landesjugendrat")</f>
        <v>3.1 Delegierte*r zum Landesjugendrat</v>
      </c>
      <c r="B345" s="112"/>
      <c r="C345" s="112"/>
      <c r="D345" s="112"/>
      <c r="E345" s="112"/>
      <c r="F345" s="112"/>
      <c r="G345" s="112"/>
      <c r="H345" s="3"/>
      <c r="I345" s="4"/>
    </row>
    <row r="346" spans="1:9" x14ac:dyDescent="0.3">
      <c r="A346" s="19"/>
      <c r="B346" s="20"/>
      <c r="C346" s="20"/>
      <c r="D346" s="20"/>
      <c r="E346" s="20"/>
      <c r="F346" s="21"/>
      <c r="G346" s="102" t="s">
        <v>9</v>
      </c>
      <c r="H346" s="102"/>
      <c r="I346" s="103"/>
    </row>
    <row r="347" spans="1:9" ht="30.75" thickBot="1" x14ac:dyDescent="0.35">
      <c r="A347" s="25" t="s">
        <v>42</v>
      </c>
      <c r="B347" s="104" t="s">
        <v>6</v>
      </c>
      <c r="C347" s="104"/>
      <c r="D347" s="104" t="s">
        <v>7</v>
      </c>
      <c r="E347" s="104"/>
      <c r="F347" s="105"/>
      <c r="G347" s="16" t="s">
        <v>4</v>
      </c>
      <c r="H347" s="39" t="s">
        <v>5</v>
      </c>
      <c r="I347" s="17" t="s">
        <v>8</v>
      </c>
    </row>
    <row r="348" spans="1:9" ht="22.35" customHeight="1" x14ac:dyDescent="0.3">
      <c r="A348" s="26">
        <v>1</v>
      </c>
      <c r="B348" s="157"/>
      <c r="C348" s="157"/>
      <c r="D348" s="157"/>
      <c r="E348" s="157"/>
      <c r="F348" s="158"/>
      <c r="G348" s="43"/>
      <c r="H348" s="44"/>
      <c r="I348" s="45"/>
    </row>
    <row r="349" spans="1:9" ht="22.35" customHeight="1" x14ac:dyDescent="0.3">
      <c r="A349" s="27">
        <v>2</v>
      </c>
      <c r="B349" s="151"/>
      <c r="C349" s="151"/>
      <c r="D349" s="151"/>
      <c r="E349" s="151"/>
      <c r="F349" s="152"/>
      <c r="G349" s="46"/>
      <c r="H349" s="47"/>
      <c r="I349" s="48"/>
    </row>
    <row r="350" spans="1:9" ht="22.35" customHeight="1" x14ac:dyDescent="0.3">
      <c r="A350" s="27">
        <v>3</v>
      </c>
      <c r="B350" s="153"/>
      <c r="C350" s="153"/>
      <c r="D350" s="151"/>
      <c r="E350" s="151"/>
      <c r="F350" s="152"/>
      <c r="G350" s="46"/>
      <c r="H350" s="47"/>
      <c r="I350" s="48"/>
    </row>
    <row r="351" spans="1:9" ht="22.35" customHeight="1" x14ac:dyDescent="0.3">
      <c r="A351" s="27">
        <v>4</v>
      </c>
      <c r="B351" s="151"/>
      <c r="C351" s="151"/>
      <c r="D351" s="151"/>
      <c r="E351" s="151"/>
      <c r="F351" s="152"/>
      <c r="G351" s="46"/>
      <c r="H351" s="47"/>
      <c r="I351" s="48"/>
    </row>
    <row r="352" spans="1:9" ht="22.35" customHeight="1" x14ac:dyDescent="0.3">
      <c r="A352" s="27">
        <v>5</v>
      </c>
      <c r="B352" s="151"/>
      <c r="C352" s="151"/>
      <c r="D352" s="151"/>
      <c r="E352" s="151"/>
      <c r="F352" s="152"/>
      <c r="G352" s="46"/>
      <c r="H352" s="47"/>
      <c r="I352" s="48"/>
    </row>
    <row r="353" spans="1:9" ht="22.35" customHeight="1" thickBot="1" x14ac:dyDescent="0.35">
      <c r="A353" s="28">
        <v>6</v>
      </c>
      <c r="B353" s="96"/>
      <c r="C353" s="96"/>
      <c r="D353" s="96"/>
      <c r="E353" s="96"/>
      <c r="F353" s="97"/>
      <c r="G353" s="22"/>
      <c r="H353" s="23"/>
      <c r="I353" s="24"/>
    </row>
    <row r="354" spans="1:9" ht="17.25" thickBot="1" x14ac:dyDescent="0.35"/>
    <row r="355" spans="1:9" ht="17.25" thickBot="1" x14ac:dyDescent="0.35">
      <c r="A355" s="114" t="s">
        <v>71</v>
      </c>
      <c r="B355" s="115"/>
      <c r="C355" s="115"/>
      <c r="D355" s="115"/>
      <c r="E355" s="115"/>
      <c r="F355" s="115"/>
      <c r="G355" s="115"/>
      <c r="H355" s="115"/>
      <c r="I355" s="116"/>
    </row>
    <row r="356" spans="1:9" x14ac:dyDescent="0.3">
      <c r="A356" s="117"/>
      <c r="B356" s="118"/>
      <c r="C356" s="118"/>
      <c r="D356" s="118"/>
      <c r="E356" s="118"/>
      <c r="F356" s="118"/>
      <c r="G356" s="118"/>
      <c r="H356" s="118"/>
      <c r="I356" s="119"/>
    </row>
    <row r="357" spans="1:9" x14ac:dyDescent="0.3">
      <c r="A357" s="120"/>
      <c r="B357" s="121"/>
      <c r="C357" s="121"/>
      <c r="D357" s="121"/>
      <c r="E357" s="121"/>
      <c r="F357" s="121"/>
      <c r="G357" s="121"/>
      <c r="H357" s="121"/>
      <c r="I357" s="122"/>
    </row>
    <row r="358" spans="1:9" x14ac:dyDescent="0.3">
      <c r="A358" s="120"/>
      <c r="B358" s="121"/>
      <c r="C358" s="121"/>
      <c r="D358" s="121"/>
      <c r="E358" s="121"/>
      <c r="F358" s="121"/>
      <c r="G358" s="121"/>
      <c r="H358" s="121"/>
      <c r="I358" s="122"/>
    </row>
    <row r="359" spans="1:9" ht="17.25" thickBot="1" x14ac:dyDescent="0.35">
      <c r="A359" s="123"/>
      <c r="B359" s="124"/>
      <c r="C359" s="124"/>
      <c r="D359" s="124"/>
      <c r="E359" s="124"/>
      <c r="F359" s="124"/>
      <c r="G359" s="124"/>
      <c r="H359" s="124"/>
      <c r="I359" s="125"/>
    </row>
    <row r="360" spans="1:9" ht="17.25" thickBot="1" x14ac:dyDescent="0.35"/>
    <row r="361" spans="1:9" ht="17.25" thickBot="1" x14ac:dyDescent="0.35">
      <c r="A361" s="98" t="s">
        <v>10</v>
      </c>
      <c r="B361" s="99"/>
      <c r="C361" s="99"/>
      <c r="D361" s="99"/>
      <c r="E361" s="99"/>
      <c r="F361" s="99"/>
      <c r="G361" s="99"/>
      <c r="H361" s="99"/>
      <c r="I361" s="100"/>
    </row>
    <row r="362" spans="1:9" ht="22.35" customHeight="1" x14ac:dyDescent="0.3">
      <c r="A362" s="92" t="s">
        <v>6</v>
      </c>
      <c r="B362" s="146"/>
      <c r="C362" s="93"/>
      <c r="D362" s="74" t="s">
        <v>7</v>
      </c>
      <c r="E362" s="75"/>
      <c r="F362" s="75"/>
      <c r="G362" s="75"/>
      <c r="H362" s="92" t="s">
        <v>14</v>
      </c>
      <c r="I362" s="93"/>
    </row>
    <row r="363" spans="1:9" ht="22.35" customHeight="1" thickBot="1" x14ac:dyDescent="0.35">
      <c r="A363" s="81" t="e">
        <f>INDEX(B348:B353,MATCH(MAX(G348:G353),G348:G353,0))</f>
        <v>#N/A</v>
      </c>
      <c r="B363" s="82"/>
      <c r="C363" s="83"/>
      <c r="D363" s="81" t="e">
        <f>INDEX(D348:D353,MATCH(MAX(G348:G353),G348:G353,0))</f>
        <v>#N/A</v>
      </c>
      <c r="E363" s="82"/>
      <c r="F363" s="82"/>
      <c r="G363" s="83"/>
      <c r="H363" s="84"/>
      <c r="I363" s="85"/>
    </row>
    <row r="364" spans="1:9" ht="22.35" customHeight="1" x14ac:dyDescent="0.3">
      <c r="A364" s="86" t="s">
        <v>11</v>
      </c>
      <c r="B364" s="87"/>
      <c r="C364" s="88"/>
      <c r="D364" s="86" t="s">
        <v>12</v>
      </c>
      <c r="E364" s="87"/>
      <c r="F364" s="88"/>
      <c r="G364" s="86" t="s">
        <v>13</v>
      </c>
      <c r="H364" s="87"/>
      <c r="I364" s="88"/>
    </row>
    <row r="365" spans="1:9" ht="22.35" customHeight="1" thickBot="1" x14ac:dyDescent="0.35">
      <c r="A365" s="141"/>
      <c r="B365" s="109"/>
      <c r="C365" s="110"/>
      <c r="D365" s="141"/>
      <c r="E365" s="109"/>
      <c r="F365" s="110"/>
      <c r="G365" s="141"/>
      <c r="H365" s="109"/>
      <c r="I365" s="110"/>
    </row>
    <row r="366" spans="1:9" ht="22.35" customHeight="1" x14ac:dyDescent="0.3">
      <c r="A366" s="86" t="s">
        <v>34</v>
      </c>
      <c r="B366" s="87"/>
      <c r="C366" s="88"/>
      <c r="D366" s="86" t="s">
        <v>43</v>
      </c>
      <c r="E366" s="87"/>
      <c r="F366" s="88"/>
      <c r="G366" s="86" t="s">
        <v>15</v>
      </c>
      <c r="H366" s="87"/>
      <c r="I366" s="88"/>
    </row>
    <row r="367" spans="1:9" ht="22.35" customHeight="1" thickBot="1" x14ac:dyDescent="0.35">
      <c r="A367" s="89"/>
      <c r="B367" s="90"/>
      <c r="C367" s="91"/>
      <c r="D367" s="89"/>
      <c r="E367" s="90"/>
      <c r="F367" s="91"/>
      <c r="G367" s="108"/>
      <c r="H367" s="109"/>
      <c r="I367" s="110"/>
    </row>
    <row r="368" spans="1:9" ht="17.25" thickBot="1" x14ac:dyDescent="0.35"/>
    <row r="369" spans="1:9" ht="24" customHeight="1" x14ac:dyDescent="0.3">
      <c r="A369" s="111" t="str">
        <f>IF($C$1=$H$2,"3.2 Ersatzdelegierte zum Bezirksjugendrat","3.2 Ersatzdelegierte zum Langesjugendrat")</f>
        <v>3.2 Ersatzdelegierte zum Langesjugendrat</v>
      </c>
      <c r="B369" s="112"/>
      <c r="C369" s="112"/>
      <c r="D369" s="112"/>
      <c r="E369" s="112"/>
      <c r="F369" s="112"/>
      <c r="G369" s="112"/>
      <c r="H369" s="3"/>
      <c r="I369" s="4"/>
    </row>
    <row r="370" spans="1:9" x14ac:dyDescent="0.3">
      <c r="A370" s="19"/>
      <c r="B370" s="20"/>
      <c r="C370" s="20"/>
      <c r="D370" s="20"/>
      <c r="E370" s="20"/>
      <c r="F370" s="21"/>
      <c r="G370" s="102" t="s">
        <v>9</v>
      </c>
      <c r="H370" s="102"/>
      <c r="I370" s="103"/>
    </row>
    <row r="371" spans="1:9" ht="30.75" thickBot="1" x14ac:dyDescent="0.35">
      <c r="A371" s="25" t="s">
        <v>42</v>
      </c>
      <c r="B371" s="104" t="s">
        <v>6</v>
      </c>
      <c r="C371" s="104"/>
      <c r="D371" s="104" t="s">
        <v>7</v>
      </c>
      <c r="E371" s="104"/>
      <c r="F371" s="105"/>
      <c r="G371" s="16" t="s">
        <v>4</v>
      </c>
      <c r="H371" s="39" t="s">
        <v>5</v>
      </c>
      <c r="I371" s="17" t="s">
        <v>8</v>
      </c>
    </row>
    <row r="372" spans="1:9" ht="22.35" customHeight="1" x14ac:dyDescent="0.3">
      <c r="A372" s="26">
        <v>1</v>
      </c>
      <c r="B372" s="151"/>
      <c r="C372" s="151"/>
      <c r="D372" s="151"/>
      <c r="E372" s="151"/>
      <c r="F372" s="152"/>
      <c r="G372" s="46"/>
      <c r="H372" s="47"/>
      <c r="I372" s="48"/>
    </row>
    <row r="373" spans="1:9" ht="22.35" customHeight="1" x14ac:dyDescent="0.3">
      <c r="A373" s="27">
        <v>2</v>
      </c>
      <c r="B373" s="153"/>
      <c r="C373" s="153"/>
      <c r="D373" s="151"/>
      <c r="E373" s="151"/>
      <c r="F373" s="152"/>
      <c r="G373" s="46"/>
      <c r="H373" s="47"/>
      <c r="I373" s="48"/>
    </row>
    <row r="374" spans="1:9" ht="22.35" customHeight="1" x14ac:dyDescent="0.3">
      <c r="A374" s="27">
        <v>3</v>
      </c>
      <c r="B374" s="151"/>
      <c r="C374" s="151"/>
      <c r="D374" s="151"/>
      <c r="E374" s="151"/>
      <c r="F374" s="152"/>
      <c r="G374" s="46"/>
      <c r="H374" s="47"/>
      <c r="I374" s="48"/>
    </row>
    <row r="375" spans="1:9" ht="22.35" customHeight="1" x14ac:dyDescent="0.3">
      <c r="A375" s="27">
        <v>4</v>
      </c>
      <c r="B375" s="151"/>
      <c r="C375" s="151"/>
      <c r="D375" s="151"/>
      <c r="E375" s="151"/>
      <c r="F375" s="152"/>
      <c r="G375" s="46"/>
      <c r="H375" s="47"/>
      <c r="I375" s="48"/>
    </row>
    <row r="376" spans="1:9" ht="22.35" customHeight="1" x14ac:dyDescent="0.3">
      <c r="A376" s="27">
        <v>5</v>
      </c>
      <c r="B376" s="151"/>
      <c r="C376" s="151"/>
      <c r="D376" s="151"/>
      <c r="E376" s="151"/>
      <c r="F376" s="152"/>
      <c r="G376" s="46"/>
      <c r="H376" s="47"/>
      <c r="I376" s="48"/>
    </row>
    <row r="377" spans="1:9" ht="22.35" customHeight="1" x14ac:dyDescent="0.3">
      <c r="A377" s="27">
        <v>6</v>
      </c>
      <c r="B377" s="153"/>
      <c r="C377" s="153"/>
      <c r="D377" s="151"/>
      <c r="E377" s="151"/>
      <c r="F377" s="152"/>
      <c r="G377" s="46"/>
      <c r="H377" s="47"/>
      <c r="I377" s="48"/>
    </row>
    <row r="378" spans="1:9" ht="22.35" customHeight="1" x14ac:dyDescent="0.3">
      <c r="A378" s="27">
        <v>7</v>
      </c>
      <c r="B378" s="151"/>
      <c r="C378" s="151"/>
      <c r="D378" s="151"/>
      <c r="E378" s="151"/>
      <c r="F378" s="152"/>
      <c r="G378" s="46"/>
      <c r="H378" s="47"/>
      <c r="I378" s="48"/>
    </row>
    <row r="379" spans="1:9" ht="22.35" customHeight="1" x14ac:dyDescent="0.3">
      <c r="A379" s="27">
        <v>8</v>
      </c>
      <c r="B379" s="153"/>
      <c r="C379" s="153"/>
      <c r="D379" s="151"/>
      <c r="E379" s="151"/>
      <c r="F379" s="152"/>
      <c r="G379" s="46"/>
      <c r="H379" s="47"/>
      <c r="I379" s="48"/>
    </row>
    <row r="380" spans="1:9" ht="22.35" customHeight="1" x14ac:dyDescent="0.3">
      <c r="A380" s="27">
        <v>9</v>
      </c>
      <c r="B380" s="151"/>
      <c r="C380" s="151"/>
      <c r="D380" s="151"/>
      <c r="E380" s="151"/>
      <c r="F380" s="152"/>
      <c r="G380" s="46"/>
      <c r="H380" s="47"/>
      <c r="I380" s="48"/>
    </row>
    <row r="381" spans="1:9" ht="22.35" customHeight="1" x14ac:dyDescent="0.3">
      <c r="A381" s="42">
        <v>10</v>
      </c>
      <c r="B381" s="151"/>
      <c r="C381" s="151"/>
      <c r="D381" s="151"/>
      <c r="E381" s="151"/>
      <c r="F381" s="152"/>
      <c r="G381" s="46"/>
      <c r="H381" s="47"/>
      <c r="I381" s="48"/>
    </row>
    <row r="382" spans="1:9" ht="22.35" customHeight="1" x14ac:dyDescent="0.3">
      <c r="A382" s="27">
        <v>11</v>
      </c>
      <c r="B382" s="166"/>
      <c r="C382" s="166"/>
      <c r="D382" s="139"/>
      <c r="E382" s="139"/>
      <c r="F382" s="167"/>
      <c r="G382" s="46"/>
      <c r="H382" s="47"/>
      <c r="I382" s="48"/>
    </row>
    <row r="383" spans="1:9" ht="22.35" customHeight="1" x14ac:dyDescent="0.3">
      <c r="A383" s="27">
        <v>12</v>
      </c>
      <c r="B383" s="151"/>
      <c r="C383" s="151"/>
      <c r="D383" s="151"/>
      <c r="E383" s="151"/>
      <c r="F383" s="152"/>
      <c r="G383" s="46"/>
      <c r="H383" s="47"/>
      <c r="I383" s="48"/>
    </row>
    <row r="384" spans="1:9" ht="22.35" customHeight="1" thickBot="1" x14ac:dyDescent="0.35">
      <c r="A384" s="28">
        <v>13</v>
      </c>
      <c r="B384" s="96"/>
      <c r="C384" s="96"/>
      <c r="D384" s="96"/>
      <c r="E384" s="96"/>
      <c r="F384" s="97"/>
      <c r="G384" s="22"/>
      <c r="H384" s="23"/>
      <c r="I384" s="24"/>
    </row>
    <row r="385" spans="1:9" ht="17.25" thickBot="1" x14ac:dyDescent="0.35"/>
    <row r="386" spans="1:9" ht="17.25" thickBot="1" x14ac:dyDescent="0.35">
      <c r="A386" s="114" t="s">
        <v>71</v>
      </c>
      <c r="B386" s="115"/>
      <c r="C386" s="115"/>
      <c r="D386" s="115"/>
      <c r="E386" s="115"/>
      <c r="F386" s="115"/>
      <c r="G386" s="115"/>
      <c r="H386" s="115"/>
      <c r="I386" s="116"/>
    </row>
    <row r="387" spans="1:9" x14ac:dyDescent="0.3">
      <c r="A387" s="117"/>
      <c r="B387" s="118"/>
      <c r="C387" s="118"/>
      <c r="D387" s="118"/>
      <c r="E387" s="118"/>
      <c r="F387" s="118"/>
      <c r="G387" s="118"/>
      <c r="H387" s="118"/>
      <c r="I387" s="119"/>
    </row>
    <row r="388" spans="1:9" x14ac:dyDescent="0.3">
      <c r="A388" s="120"/>
      <c r="B388" s="121"/>
      <c r="C388" s="121"/>
      <c r="D388" s="121"/>
      <c r="E388" s="121"/>
      <c r="F388" s="121"/>
      <c r="G388" s="121"/>
      <c r="H388" s="121"/>
      <c r="I388" s="122"/>
    </row>
    <row r="389" spans="1:9" x14ac:dyDescent="0.3">
      <c r="A389" s="120"/>
      <c r="B389" s="121"/>
      <c r="C389" s="121"/>
      <c r="D389" s="121"/>
      <c r="E389" s="121"/>
      <c r="F389" s="121"/>
      <c r="G389" s="121"/>
      <c r="H389" s="121"/>
      <c r="I389" s="122"/>
    </row>
    <row r="390" spans="1:9" x14ac:dyDescent="0.3">
      <c r="A390" s="120"/>
      <c r="B390" s="121"/>
      <c r="C390" s="121"/>
      <c r="D390" s="121"/>
      <c r="E390" s="121"/>
      <c r="F390" s="121"/>
      <c r="G390" s="121"/>
      <c r="H390" s="121"/>
      <c r="I390" s="122"/>
    </row>
    <row r="391" spans="1:9" ht="17.25" thickBot="1" x14ac:dyDescent="0.35">
      <c r="A391" s="123"/>
      <c r="B391" s="124"/>
      <c r="C391" s="124"/>
      <c r="D391" s="124"/>
      <c r="E391" s="124"/>
      <c r="F391" s="124"/>
      <c r="G391" s="124"/>
      <c r="H391" s="124"/>
      <c r="I391" s="125"/>
    </row>
    <row r="392" spans="1:9" ht="17.25" thickBot="1" x14ac:dyDescent="0.35"/>
    <row r="393" spans="1:9" ht="17.25" thickBot="1" x14ac:dyDescent="0.35">
      <c r="A393" s="154" t="s">
        <v>10</v>
      </c>
      <c r="B393" s="155"/>
      <c r="C393" s="155"/>
      <c r="D393" s="155"/>
      <c r="E393" s="155"/>
      <c r="F393" s="155"/>
      <c r="G393" s="155"/>
      <c r="H393" s="155"/>
      <c r="I393" s="156"/>
    </row>
    <row r="394" spans="1:9" ht="17.25" thickBot="1" x14ac:dyDescent="0.35">
      <c r="A394" s="148" t="s">
        <v>16</v>
      </c>
      <c r="B394" s="149"/>
      <c r="C394" s="149"/>
      <c r="D394" s="149"/>
      <c r="E394" s="149"/>
      <c r="F394" s="149"/>
      <c r="G394" s="149"/>
      <c r="H394" s="149"/>
      <c r="I394" s="150"/>
    </row>
    <row r="395" spans="1:9" ht="22.5" customHeight="1" x14ac:dyDescent="0.3">
      <c r="A395" s="92" t="s">
        <v>6</v>
      </c>
      <c r="B395" s="146"/>
      <c r="C395" s="93"/>
      <c r="D395" s="74" t="s">
        <v>7</v>
      </c>
      <c r="E395" s="75"/>
      <c r="F395" s="75"/>
      <c r="G395" s="75"/>
      <c r="H395" s="92" t="s">
        <v>14</v>
      </c>
      <c r="I395" s="93"/>
    </row>
    <row r="396" spans="1:9" ht="22.5" customHeight="1" thickBot="1" x14ac:dyDescent="0.35">
      <c r="A396" s="81">
        <f>INDEX($B$372:$B$384,MATCH(SMALL($A$372:$A$384,1),$A$372:$A$384,0),1)</f>
        <v>0</v>
      </c>
      <c r="B396" s="82"/>
      <c r="C396" s="83"/>
      <c r="D396" s="81">
        <f>INDEX($D$372:$D$384,MATCH(SMALL($A$372:$A$384,1),$A$372:$A$384,0),1)</f>
        <v>0</v>
      </c>
      <c r="E396" s="82"/>
      <c r="F396" s="82"/>
      <c r="G396" s="83"/>
      <c r="H396" s="84"/>
      <c r="I396" s="85"/>
    </row>
    <row r="397" spans="1:9" ht="22.5" customHeight="1" x14ac:dyDescent="0.3">
      <c r="A397" s="86" t="s">
        <v>11</v>
      </c>
      <c r="B397" s="87"/>
      <c r="C397" s="88"/>
      <c r="D397" s="86" t="s">
        <v>12</v>
      </c>
      <c r="E397" s="87"/>
      <c r="F397" s="88"/>
      <c r="G397" s="86" t="s">
        <v>13</v>
      </c>
      <c r="H397" s="87"/>
      <c r="I397" s="88"/>
    </row>
    <row r="398" spans="1:9" ht="22.5" customHeight="1" thickBot="1" x14ac:dyDescent="0.35">
      <c r="A398" s="141"/>
      <c r="B398" s="109"/>
      <c r="C398" s="110"/>
      <c r="D398" s="141"/>
      <c r="E398" s="109"/>
      <c r="F398" s="110"/>
      <c r="G398" s="141"/>
      <c r="H398" s="109"/>
      <c r="I398" s="110"/>
    </row>
    <row r="399" spans="1:9" ht="22.5" customHeight="1" x14ac:dyDescent="0.3">
      <c r="A399" s="86" t="s">
        <v>34</v>
      </c>
      <c r="B399" s="87"/>
      <c r="C399" s="88"/>
      <c r="D399" s="86" t="s">
        <v>43</v>
      </c>
      <c r="E399" s="87"/>
      <c r="F399" s="88"/>
      <c r="G399" s="86" t="s">
        <v>15</v>
      </c>
      <c r="H399" s="87"/>
      <c r="I399" s="88"/>
    </row>
    <row r="400" spans="1:9" ht="22.5" customHeight="1" thickBot="1" x14ac:dyDescent="0.35">
      <c r="A400" s="89"/>
      <c r="B400" s="90"/>
      <c r="C400" s="91"/>
      <c r="D400" s="89"/>
      <c r="E400" s="90"/>
      <c r="F400" s="91"/>
      <c r="G400" s="108"/>
      <c r="H400" s="109"/>
      <c r="I400" s="110"/>
    </row>
    <row r="401" spans="1:9" ht="11.25" customHeight="1" thickBot="1" x14ac:dyDescent="0.35"/>
    <row r="402" spans="1:9" ht="17.25" thickBot="1" x14ac:dyDescent="0.35">
      <c r="A402" s="148" t="s">
        <v>17</v>
      </c>
      <c r="B402" s="149"/>
      <c r="C402" s="149"/>
      <c r="D402" s="149"/>
      <c r="E402" s="149"/>
      <c r="F402" s="149"/>
      <c r="G402" s="149"/>
      <c r="H402" s="149"/>
      <c r="I402" s="150"/>
    </row>
    <row r="403" spans="1:9" ht="22.5" customHeight="1" x14ac:dyDescent="0.3">
      <c r="A403" s="92" t="s">
        <v>6</v>
      </c>
      <c r="B403" s="146"/>
      <c r="C403" s="93"/>
      <c r="D403" s="74" t="s">
        <v>7</v>
      </c>
      <c r="E403" s="75"/>
      <c r="F403" s="75"/>
      <c r="G403" s="75"/>
      <c r="H403" s="92" t="s">
        <v>14</v>
      </c>
      <c r="I403" s="93"/>
    </row>
    <row r="404" spans="1:9" ht="22.5" customHeight="1" thickBot="1" x14ac:dyDescent="0.35">
      <c r="A404" s="81">
        <f>INDEX($B$372:$B$384,MATCH(SMALL($A$372:$A$384,2),$A$372:$A$384,0),1)</f>
        <v>0</v>
      </c>
      <c r="B404" s="82"/>
      <c r="C404" s="83"/>
      <c r="D404" s="81">
        <f>INDEX($D$372:$D$384,MATCH(SMALL($A$372:$A$384,2),$A$372:$A$384,0),1)</f>
        <v>0</v>
      </c>
      <c r="E404" s="82"/>
      <c r="F404" s="82"/>
      <c r="G404" s="83"/>
      <c r="H404" s="84"/>
      <c r="I404" s="85"/>
    </row>
    <row r="405" spans="1:9" ht="22.5" customHeight="1" x14ac:dyDescent="0.3">
      <c r="A405" s="86" t="s">
        <v>11</v>
      </c>
      <c r="B405" s="87"/>
      <c r="C405" s="88"/>
      <c r="D405" s="86" t="s">
        <v>12</v>
      </c>
      <c r="E405" s="87"/>
      <c r="F405" s="88"/>
      <c r="G405" s="86" t="s">
        <v>13</v>
      </c>
      <c r="H405" s="87"/>
      <c r="I405" s="88"/>
    </row>
    <row r="406" spans="1:9" ht="22.5" customHeight="1" thickBot="1" x14ac:dyDescent="0.35">
      <c r="A406" s="141"/>
      <c r="B406" s="109"/>
      <c r="C406" s="110"/>
      <c r="D406" s="141"/>
      <c r="E406" s="109"/>
      <c r="F406" s="110"/>
      <c r="G406" s="141"/>
      <c r="H406" s="109"/>
      <c r="I406" s="110"/>
    </row>
    <row r="407" spans="1:9" ht="22.5" customHeight="1" x14ac:dyDescent="0.3">
      <c r="A407" s="86" t="s">
        <v>34</v>
      </c>
      <c r="B407" s="87"/>
      <c r="C407" s="88"/>
      <c r="D407" s="86" t="s">
        <v>43</v>
      </c>
      <c r="E407" s="87"/>
      <c r="F407" s="88"/>
      <c r="G407" s="86" t="s">
        <v>15</v>
      </c>
      <c r="H407" s="87"/>
      <c r="I407" s="88"/>
    </row>
    <row r="408" spans="1:9" ht="22.5" customHeight="1" thickBot="1" x14ac:dyDescent="0.35">
      <c r="A408" s="89"/>
      <c r="B408" s="90"/>
      <c r="C408" s="91"/>
      <c r="D408" s="89"/>
      <c r="E408" s="90"/>
      <c r="F408" s="91"/>
      <c r="G408" s="108"/>
      <c r="H408" s="109"/>
      <c r="I408" s="110"/>
    </row>
    <row r="409" spans="1:9" ht="17.25" thickBot="1" x14ac:dyDescent="0.35"/>
    <row r="410" spans="1:9" ht="17.25" thickBot="1" x14ac:dyDescent="0.35">
      <c r="A410" s="148" t="s">
        <v>18</v>
      </c>
      <c r="B410" s="149"/>
      <c r="C410" s="149"/>
      <c r="D410" s="149"/>
      <c r="E410" s="149"/>
      <c r="F410" s="149"/>
      <c r="G410" s="149"/>
      <c r="H410" s="149"/>
      <c r="I410" s="150"/>
    </row>
    <row r="411" spans="1:9" ht="22.5" customHeight="1" x14ac:dyDescent="0.3">
      <c r="A411" s="92" t="s">
        <v>6</v>
      </c>
      <c r="B411" s="146"/>
      <c r="C411" s="93"/>
      <c r="D411" s="74" t="s">
        <v>7</v>
      </c>
      <c r="E411" s="75"/>
      <c r="F411" s="75"/>
      <c r="G411" s="75"/>
      <c r="H411" s="92" t="s">
        <v>14</v>
      </c>
      <c r="I411" s="93"/>
    </row>
    <row r="412" spans="1:9" ht="22.5" customHeight="1" thickBot="1" x14ac:dyDescent="0.35">
      <c r="A412" s="81">
        <f>INDEX($B$372:$B$384,MATCH(SMALL($A$372:$A$384,3),$A$372:$A$384,0),1)</f>
        <v>0</v>
      </c>
      <c r="B412" s="82"/>
      <c r="C412" s="83"/>
      <c r="D412" s="81">
        <f>INDEX($D$372:$D$384,MATCH(SMALL($A$372:$A$384,3),$A$372:$A$384,0),1)</f>
        <v>0</v>
      </c>
      <c r="E412" s="82"/>
      <c r="F412" s="82"/>
      <c r="G412" s="83"/>
      <c r="H412" s="84"/>
      <c r="I412" s="85"/>
    </row>
    <row r="413" spans="1:9" ht="22.5" customHeight="1" x14ac:dyDescent="0.3">
      <c r="A413" s="86" t="s">
        <v>11</v>
      </c>
      <c r="B413" s="87"/>
      <c r="C413" s="88"/>
      <c r="D413" s="86" t="s">
        <v>12</v>
      </c>
      <c r="E413" s="87"/>
      <c r="F413" s="88"/>
      <c r="G413" s="86" t="s">
        <v>13</v>
      </c>
      <c r="H413" s="87"/>
      <c r="I413" s="88"/>
    </row>
    <row r="414" spans="1:9" ht="22.5" customHeight="1" thickBot="1" x14ac:dyDescent="0.35">
      <c r="A414" s="141"/>
      <c r="B414" s="109"/>
      <c r="C414" s="110"/>
      <c r="D414" s="141"/>
      <c r="E414" s="109"/>
      <c r="F414" s="110"/>
      <c r="G414" s="141"/>
      <c r="H414" s="109"/>
      <c r="I414" s="110"/>
    </row>
    <row r="415" spans="1:9" ht="22.5" customHeight="1" x14ac:dyDescent="0.3">
      <c r="A415" s="86" t="s">
        <v>34</v>
      </c>
      <c r="B415" s="87"/>
      <c r="C415" s="88"/>
      <c r="D415" s="86" t="s">
        <v>43</v>
      </c>
      <c r="E415" s="87"/>
      <c r="F415" s="88"/>
      <c r="G415" s="86" t="s">
        <v>15</v>
      </c>
      <c r="H415" s="87"/>
      <c r="I415" s="88"/>
    </row>
    <row r="416" spans="1:9" ht="22.5" customHeight="1" thickBot="1" x14ac:dyDescent="0.35">
      <c r="A416" s="89"/>
      <c r="B416" s="90"/>
      <c r="C416" s="91"/>
      <c r="D416" s="89"/>
      <c r="E416" s="90"/>
      <c r="F416" s="91"/>
      <c r="G416" s="108"/>
      <c r="H416" s="109"/>
      <c r="I416" s="110"/>
    </row>
    <row r="417" spans="1:9" ht="11.25" customHeight="1" thickBot="1" x14ac:dyDescent="0.35"/>
    <row r="418" spans="1:9" ht="17.25" thickBot="1" x14ac:dyDescent="0.35">
      <c r="A418" s="148" t="s">
        <v>19</v>
      </c>
      <c r="B418" s="149"/>
      <c r="C418" s="149"/>
      <c r="D418" s="149"/>
      <c r="E418" s="149"/>
      <c r="F418" s="149"/>
      <c r="G418" s="149"/>
      <c r="H418" s="149"/>
      <c r="I418" s="150"/>
    </row>
    <row r="419" spans="1:9" ht="22.5" customHeight="1" x14ac:dyDescent="0.3">
      <c r="A419" s="92" t="s">
        <v>6</v>
      </c>
      <c r="B419" s="146"/>
      <c r="C419" s="93"/>
      <c r="D419" s="74" t="s">
        <v>7</v>
      </c>
      <c r="E419" s="75"/>
      <c r="F419" s="75"/>
      <c r="G419" s="75"/>
      <c r="H419" s="92" t="s">
        <v>14</v>
      </c>
      <c r="I419" s="93"/>
    </row>
    <row r="420" spans="1:9" ht="22.5" customHeight="1" thickBot="1" x14ac:dyDescent="0.35">
      <c r="A420" s="81">
        <f>INDEX($B$372:$B$384,MATCH(SMALL($A$372:$A$384,4),$A$372:$A$384,0),1)</f>
        <v>0</v>
      </c>
      <c r="B420" s="82"/>
      <c r="C420" s="83"/>
      <c r="D420" s="81">
        <f>INDEX($D$372:$D$384,MATCH(SMALL($A$372:$A$384,4),$A$372:$A$384,0),1)</f>
        <v>0</v>
      </c>
      <c r="E420" s="82"/>
      <c r="F420" s="82"/>
      <c r="G420" s="83"/>
      <c r="H420" s="84"/>
      <c r="I420" s="85"/>
    </row>
    <row r="421" spans="1:9" ht="22.5" customHeight="1" x14ac:dyDescent="0.3">
      <c r="A421" s="86" t="s">
        <v>11</v>
      </c>
      <c r="B421" s="87"/>
      <c r="C421" s="88"/>
      <c r="D421" s="86" t="s">
        <v>12</v>
      </c>
      <c r="E421" s="87"/>
      <c r="F421" s="88"/>
      <c r="G421" s="86" t="s">
        <v>13</v>
      </c>
      <c r="H421" s="87"/>
      <c r="I421" s="88"/>
    </row>
    <row r="422" spans="1:9" ht="22.5" customHeight="1" thickBot="1" x14ac:dyDescent="0.35">
      <c r="A422" s="141"/>
      <c r="B422" s="109"/>
      <c r="C422" s="110"/>
      <c r="D422" s="141"/>
      <c r="E422" s="109"/>
      <c r="F422" s="110"/>
      <c r="G422" s="141"/>
      <c r="H422" s="109"/>
      <c r="I422" s="110"/>
    </row>
    <row r="423" spans="1:9" ht="22.5" customHeight="1" x14ac:dyDescent="0.3">
      <c r="A423" s="86" t="s">
        <v>34</v>
      </c>
      <c r="B423" s="87"/>
      <c r="C423" s="88"/>
      <c r="D423" s="86" t="s">
        <v>43</v>
      </c>
      <c r="E423" s="87"/>
      <c r="F423" s="88"/>
      <c r="G423" s="86" t="s">
        <v>15</v>
      </c>
      <c r="H423" s="87"/>
      <c r="I423" s="88"/>
    </row>
    <row r="424" spans="1:9" ht="22.5" customHeight="1" thickBot="1" x14ac:dyDescent="0.35">
      <c r="A424" s="89"/>
      <c r="B424" s="90"/>
      <c r="C424" s="91"/>
      <c r="D424" s="89"/>
      <c r="E424" s="90"/>
      <c r="F424" s="91"/>
      <c r="G424" s="108"/>
      <c r="H424" s="109"/>
      <c r="I424" s="110"/>
    </row>
    <row r="425" spans="1:9" ht="11.25" customHeight="1" thickBot="1" x14ac:dyDescent="0.35"/>
    <row r="426" spans="1:9" ht="17.25" thickBot="1" x14ac:dyDescent="0.35">
      <c r="A426" s="148" t="s">
        <v>20</v>
      </c>
      <c r="B426" s="149"/>
      <c r="C426" s="149"/>
      <c r="D426" s="149"/>
      <c r="E426" s="149"/>
      <c r="F426" s="149"/>
      <c r="G426" s="149"/>
      <c r="H426" s="149"/>
      <c r="I426" s="150"/>
    </row>
    <row r="427" spans="1:9" ht="22.5" customHeight="1" x14ac:dyDescent="0.3">
      <c r="A427" s="92" t="s">
        <v>6</v>
      </c>
      <c r="B427" s="146"/>
      <c r="C427" s="93"/>
      <c r="D427" s="74" t="s">
        <v>7</v>
      </c>
      <c r="E427" s="75"/>
      <c r="F427" s="75"/>
      <c r="G427" s="75"/>
      <c r="H427" s="92" t="s">
        <v>14</v>
      </c>
      <c r="I427" s="93"/>
    </row>
    <row r="428" spans="1:9" ht="22.5" customHeight="1" thickBot="1" x14ac:dyDescent="0.35">
      <c r="A428" s="81">
        <f>INDEX($B$372:$B$384,MATCH(SMALL($A$372:$A$384,5),$A$372:$A$384,0),1)</f>
        <v>0</v>
      </c>
      <c r="B428" s="82"/>
      <c r="C428" s="83"/>
      <c r="D428" s="81">
        <f>INDEX($D$372:$D$384,MATCH(SMALL($A$372:$A$384,5),$A$372:$A$384,0),1)</f>
        <v>0</v>
      </c>
      <c r="E428" s="82"/>
      <c r="F428" s="82"/>
      <c r="G428" s="83"/>
      <c r="H428" s="84"/>
      <c r="I428" s="85"/>
    </row>
    <row r="429" spans="1:9" ht="22.5" customHeight="1" x14ac:dyDescent="0.3">
      <c r="A429" s="86" t="s">
        <v>11</v>
      </c>
      <c r="B429" s="87"/>
      <c r="C429" s="88"/>
      <c r="D429" s="86" t="s">
        <v>12</v>
      </c>
      <c r="E429" s="87"/>
      <c r="F429" s="88"/>
      <c r="G429" s="86" t="s">
        <v>13</v>
      </c>
      <c r="H429" s="87"/>
      <c r="I429" s="88"/>
    </row>
    <row r="430" spans="1:9" ht="22.5" customHeight="1" thickBot="1" x14ac:dyDescent="0.35">
      <c r="A430" s="141"/>
      <c r="B430" s="109"/>
      <c r="C430" s="110"/>
      <c r="D430" s="141"/>
      <c r="E430" s="109"/>
      <c r="F430" s="110"/>
      <c r="G430" s="141"/>
      <c r="H430" s="109"/>
      <c r="I430" s="110"/>
    </row>
    <row r="431" spans="1:9" ht="22.5" customHeight="1" x14ac:dyDescent="0.3">
      <c r="A431" s="86" t="s">
        <v>34</v>
      </c>
      <c r="B431" s="87"/>
      <c r="C431" s="88"/>
      <c r="D431" s="86" t="s">
        <v>43</v>
      </c>
      <c r="E431" s="87"/>
      <c r="F431" s="88"/>
      <c r="G431" s="86" t="s">
        <v>15</v>
      </c>
      <c r="H431" s="87"/>
      <c r="I431" s="88"/>
    </row>
    <row r="432" spans="1:9" ht="22.5" customHeight="1" thickBot="1" x14ac:dyDescent="0.35">
      <c r="A432" s="89"/>
      <c r="B432" s="90"/>
      <c r="C432" s="91"/>
      <c r="D432" s="89"/>
      <c r="E432" s="90"/>
      <c r="F432" s="91"/>
      <c r="G432" s="108"/>
      <c r="H432" s="109"/>
      <c r="I432" s="110"/>
    </row>
    <row r="433" spans="1:9" ht="11.25" customHeight="1" thickBot="1" x14ac:dyDescent="0.35"/>
    <row r="434" spans="1:9" ht="17.25" thickBot="1" x14ac:dyDescent="0.35">
      <c r="A434" s="148" t="s">
        <v>21</v>
      </c>
      <c r="B434" s="149"/>
      <c r="C434" s="149"/>
      <c r="D434" s="149"/>
      <c r="E434" s="149"/>
      <c r="F434" s="149"/>
      <c r="G434" s="149"/>
      <c r="H434" s="149"/>
      <c r="I434" s="150"/>
    </row>
    <row r="435" spans="1:9" ht="22.35" customHeight="1" x14ac:dyDescent="0.3">
      <c r="A435" s="92" t="s">
        <v>6</v>
      </c>
      <c r="B435" s="146"/>
      <c r="C435" s="93"/>
      <c r="D435" s="74" t="s">
        <v>7</v>
      </c>
      <c r="E435" s="75"/>
      <c r="F435" s="75"/>
      <c r="G435" s="75"/>
      <c r="H435" s="92" t="s">
        <v>14</v>
      </c>
      <c r="I435" s="93"/>
    </row>
    <row r="436" spans="1:9" ht="22.35" customHeight="1" thickBot="1" x14ac:dyDescent="0.35">
      <c r="A436" s="81">
        <f>INDEX($B$372:$B$384,MATCH(SMALL($A$372:$A$384,6),$A$372:$A$384,0),1)</f>
        <v>0</v>
      </c>
      <c r="B436" s="82"/>
      <c r="C436" s="83"/>
      <c r="D436" s="81">
        <f>INDEX($D$372:$D$384,MATCH(SMALL($A$372:$A$384,6),$A$372:$A$384,0),1)</f>
        <v>0</v>
      </c>
      <c r="E436" s="82"/>
      <c r="F436" s="82"/>
      <c r="G436" s="83"/>
      <c r="H436" s="84"/>
      <c r="I436" s="85"/>
    </row>
    <row r="437" spans="1:9" ht="22.35" customHeight="1" x14ac:dyDescent="0.3">
      <c r="A437" s="86" t="s">
        <v>11</v>
      </c>
      <c r="B437" s="87"/>
      <c r="C437" s="88"/>
      <c r="D437" s="86" t="s">
        <v>12</v>
      </c>
      <c r="E437" s="87"/>
      <c r="F437" s="88"/>
      <c r="G437" s="86" t="s">
        <v>13</v>
      </c>
      <c r="H437" s="87"/>
      <c r="I437" s="88"/>
    </row>
    <row r="438" spans="1:9" ht="22.35" customHeight="1" thickBot="1" x14ac:dyDescent="0.35">
      <c r="A438" s="141"/>
      <c r="B438" s="109"/>
      <c r="C438" s="110"/>
      <c r="D438" s="141"/>
      <c r="E438" s="109"/>
      <c r="F438" s="110"/>
      <c r="G438" s="141"/>
      <c r="H438" s="109"/>
      <c r="I438" s="110"/>
    </row>
    <row r="439" spans="1:9" ht="22.35" customHeight="1" x14ac:dyDescent="0.3">
      <c r="A439" s="86" t="s">
        <v>34</v>
      </c>
      <c r="B439" s="87"/>
      <c r="C439" s="88"/>
      <c r="D439" s="86" t="s">
        <v>43</v>
      </c>
      <c r="E439" s="87"/>
      <c r="F439" s="88"/>
      <c r="G439" s="86" t="s">
        <v>15</v>
      </c>
      <c r="H439" s="87"/>
      <c r="I439" s="88"/>
    </row>
    <row r="440" spans="1:9" ht="22.35" customHeight="1" thickBot="1" x14ac:dyDescent="0.35">
      <c r="A440" s="89"/>
      <c r="B440" s="90"/>
      <c r="C440" s="91"/>
      <c r="D440" s="89"/>
      <c r="E440" s="90"/>
      <c r="F440" s="91"/>
      <c r="G440" s="108"/>
      <c r="H440" s="109"/>
      <c r="I440" s="110"/>
    </row>
    <row r="441" spans="1:9" ht="17.25" thickBot="1" x14ac:dyDescent="0.35"/>
    <row r="442" spans="1:9" ht="17.25" thickBot="1" x14ac:dyDescent="0.35">
      <c r="A442" s="148" t="s">
        <v>22</v>
      </c>
      <c r="B442" s="149"/>
      <c r="C442" s="149"/>
      <c r="D442" s="149"/>
      <c r="E442" s="149"/>
      <c r="F442" s="149"/>
      <c r="G442" s="149"/>
      <c r="H442" s="149"/>
      <c r="I442" s="150"/>
    </row>
    <row r="443" spans="1:9" ht="22.35" customHeight="1" x14ac:dyDescent="0.3">
      <c r="A443" s="92" t="s">
        <v>6</v>
      </c>
      <c r="B443" s="146"/>
      <c r="C443" s="93"/>
      <c r="D443" s="74" t="s">
        <v>7</v>
      </c>
      <c r="E443" s="75"/>
      <c r="F443" s="75"/>
      <c r="G443" s="75"/>
      <c r="H443" s="92" t="s">
        <v>14</v>
      </c>
      <c r="I443" s="93"/>
    </row>
    <row r="444" spans="1:9" ht="22.35" customHeight="1" thickBot="1" x14ac:dyDescent="0.35">
      <c r="A444" s="81">
        <f>INDEX($B$372:$B$384,MATCH(SMALL($A$372:$A$384,7),$A$372:$A$384,0),1)</f>
        <v>0</v>
      </c>
      <c r="B444" s="82"/>
      <c r="C444" s="83"/>
      <c r="D444" s="81">
        <f>INDEX($D$372:$D$384,MATCH(SMALL($A$372:$A$384,7),$A$372:$A$384,0),1)</f>
        <v>0</v>
      </c>
      <c r="E444" s="82"/>
      <c r="F444" s="82"/>
      <c r="G444" s="83"/>
      <c r="H444" s="84"/>
      <c r="I444" s="85"/>
    </row>
    <row r="445" spans="1:9" ht="22.35" customHeight="1" x14ac:dyDescent="0.3">
      <c r="A445" s="86" t="s">
        <v>11</v>
      </c>
      <c r="B445" s="87"/>
      <c r="C445" s="88"/>
      <c r="D445" s="86" t="s">
        <v>12</v>
      </c>
      <c r="E445" s="87"/>
      <c r="F445" s="88"/>
      <c r="G445" s="86" t="s">
        <v>13</v>
      </c>
      <c r="H445" s="87"/>
      <c r="I445" s="88"/>
    </row>
    <row r="446" spans="1:9" ht="22.35" customHeight="1" thickBot="1" x14ac:dyDescent="0.35">
      <c r="A446" s="141"/>
      <c r="B446" s="109"/>
      <c r="C446" s="110"/>
      <c r="D446" s="141"/>
      <c r="E446" s="109"/>
      <c r="F446" s="110"/>
      <c r="G446" s="141"/>
      <c r="H446" s="109"/>
      <c r="I446" s="110"/>
    </row>
    <row r="447" spans="1:9" ht="22.35" customHeight="1" x14ac:dyDescent="0.3">
      <c r="A447" s="86" t="s">
        <v>34</v>
      </c>
      <c r="B447" s="87"/>
      <c r="C447" s="88"/>
      <c r="D447" s="86" t="s">
        <v>43</v>
      </c>
      <c r="E447" s="87"/>
      <c r="F447" s="88"/>
      <c r="G447" s="86" t="s">
        <v>15</v>
      </c>
      <c r="H447" s="87"/>
      <c r="I447" s="88"/>
    </row>
    <row r="448" spans="1:9" ht="22.35" customHeight="1" thickBot="1" x14ac:dyDescent="0.35">
      <c r="A448" s="89"/>
      <c r="B448" s="90"/>
      <c r="C448" s="91"/>
      <c r="D448" s="89"/>
      <c r="E448" s="90"/>
      <c r="F448" s="91"/>
      <c r="G448" s="108"/>
      <c r="H448" s="109"/>
      <c r="I448" s="110"/>
    </row>
    <row r="449" spans="1:9" ht="11.25" customHeight="1" thickBot="1" x14ac:dyDescent="0.35"/>
    <row r="450" spans="1:9" ht="17.25" thickBot="1" x14ac:dyDescent="0.35">
      <c r="A450" s="148" t="s">
        <v>23</v>
      </c>
      <c r="B450" s="149"/>
      <c r="C450" s="149"/>
      <c r="D450" s="149"/>
      <c r="E450" s="149"/>
      <c r="F450" s="149"/>
      <c r="G450" s="149"/>
      <c r="H450" s="149"/>
      <c r="I450" s="150"/>
    </row>
    <row r="451" spans="1:9" ht="22.35" customHeight="1" x14ac:dyDescent="0.3">
      <c r="A451" s="92" t="s">
        <v>6</v>
      </c>
      <c r="B451" s="146"/>
      <c r="C451" s="93"/>
      <c r="D451" s="74" t="s">
        <v>7</v>
      </c>
      <c r="E451" s="75"/>
      <c r="F451" s="75"/>
      <c r="G451" s="75"/>
      <c r="H451" s="92" t="s">
        <v>14</v>
      </c>
      <c r="I451" s="93"/>
    </row>
    <row r="452" spans="1:9" ht="22.35" customHeight="1" thickBot="1" x14ac:dyDescent="0.35">
      <c r="A452" s="81">
        <f>INDEX($B$372:$B$384,MATCH(SMALL($A$372:$A$384,8),$A$372:$A$384,0),1)</f>
        <v>0</v>
      </c>
      <c r="B452" s="82"/>
      <c r="C452" s="83"/>
      <c r="D452" s="81">
        <f>INDEX($D$372:$D$384,MATCH(SMALL($A$372:$A$384,8),$A$372:$A$384,0),1)</f>
        <v>0</v>
      </c>
      <c r="E452" s="82"/>
      <c r="F452" s="82"/>
      <c r="G452" s="83"/>
      <c r="H452" s="84"/>
      <c r="I452" s="85"/>
    </row>
    <row r="453" spans="1:9" ht="22.35" customHeight="1" x14ac:dyDescent="0.3">
      <c r="A453" s="86" t="s">
        <v>11</v>
      </c>
      <c r="B453" s="87"/>
      <c r="C453" s="88"/>
      <c r="D453" s="86" t="s">
        <v>12</v>
      </c>
      <c r="E453" s="87"/>
      <c r="F453" s="88"/>
      <c r="G453" s="86" t="s">
        <v>13</v>
      </c>
      <c r="H453" s="87"/>
      <c r="I453" s="88"/>
    </row>
    <row r="454" spans="1:9" ht="22.35" customHeight="1" thickBot="1" x14ac:dyDescent="0.35">
      <c r="A454" s="141"/>
      <c r="B454" s="109"/>
      <c r="C454" s="110"/>
      <c r="D454" s="141"/>
      <c r="E454" s="109"/>
      <c r="F454" s="110"/>
      <c r="G454" s="141"/>
      <c r="H454" s="109"/>
      <c r="I454" s="110"/>
    </row>
    <row r="455" spans="1:9" ht="22.35" customHeight="1" x14ac:dyDescent="0.3">
      <c r="A455" s="86" t="s">
        <v>34</v>
      </c>
      <c r="B455" s="87"/>
      <c r="C455" s="88"/>
      <c r="D455" s="86" t="s">
        <v>43</v>
      </c>
      <c r="E455" s="87"/>
      <c r="F455" s="88"/>
      <c r="G455" s="86" t="s">
        <v>15</v>
      </c>
      <c r="H455" s="87"/>
      <c r="I455" s="88"/>
    </row>
    <row r="456" spans="1:9" ht="22.35" customHeight="1" thickBot="1" x14ac:dyDescent="0.35">
      <c r="A456" s="89"/>
      <c r="B456" s="90"/>
      <c r="C456" s="91"/>
      <c r="D456" s="89"/>
      <c r="E456" s="90"/>
      <c r="F456" s="91"/>
      <c r="G456" s="108"/>
      <c r="H456" s="109"/>
      <c r="I456" s="110"/>
    </row>
    <row r="457" spans="1:9" ht="11.25" customHeight="1" thickBot="1" x14ac:dyDescent="0.35"/>
    <row r="458" spans="1:9" ht="17.25" thickBot="1" x14ac:dyDescent="0.35">
      <c r="A458" s="148" t="s">
        <v>24</v>
      </c>
      <c r="B458" s="149"/>
      <c r="C458" s="149"/>
      <c r="D458" s="149"/>
      <c r="E458" s="149"/>
      <c r="F458" s="149"/>
      <c r="G458" s="149"/>
      <c r="H458" s="149"/>
      <c r="I458" s="150"/>
    </row>
    <row r="459" spans="1:9" ht="22.35" customHeight="1" x14ac:dyDescent="0.3">
      <c r="A459" s="92" t="s">
        <v>6</v>
      </c>
      <c r="B459" s="146"/>
      <c r="C459" s="93"/>
      <c r="D459" s="74" t="s">
        <v>7</v>
      </c>
      <c r="E459" s="75"/>
      <c r="F459" s="75"/>
      <c r="G459" s="75"/>
      <c r="H459" s="92" t="s">
        <v>14</v>
      </c>
      <c r="I459" s="93"/>
    </row>
    <row r="460" spans="1:9" ht="22.35" customHeight="1" thickBot="1" x14ac:dyDescent="0.35">
      <c r="A460" s="81">
        <f>INDEX($B$372:$B$384,MATCH(SMALL($A$372:$A$384,9),$A$372:$A$384,0),1)</f>
        <v>0</v>
      </c>
      <c r="B460" s="82"/>
      <c r="C460" s="83"/>
      <c r="D460" s="81">
        <f>INDEX($D$372:$D$384,MATCH(SMALL($A$372:$A$384,9),$A$372:$A$384,0),1)</f>
        <v>0</v>
      </c>
      <c r="E460" s="82"/>
      <c r="F460" s="82"/>
      <c r="G460" s="83"/>
      <c r="H460" s="84"/>
      <c r="I460" s="85"/>
    </row>
    <row r="461" spans="1:9" ht="22.35" customHeight="1" x14ac:dyDescent="0.3">
      <c r="A461" s="86" t="s">
        <v>11</v>
      </c>
      <c r="B461" s="87"/>
      <c r="C461" s="88"/>
      <c r="D461" s="86" t="s">
        <v>12</v>
      </c>
      <c r="E461" s="87"/>
      <c r="F461" s="88"/>
      <c r="G461" s="86" t="s">
        <v>13</v>
      </c>
      <c r="H461" s="87"/>
      <c r="I461" s="88"/>
    </row>
    <row r="462" spans="1:9" ht="22.35" customHeight="1" thickBot="1" x14ac:dyDescent="0.35">
      <c r="A462" s="141"/>
      <c r="B462" s="109"/>
      <c r="C462" s="110"/>
      <c r="D462" s="141"/>
      <c r="E462" s="109"/>
      <c r="F462" s="110"/>
      <c r="G462" s="141"/>
      <c r="H462" s="109"/>
      <c r="I462" s="110"/>
    </row>
    <row r="463" spans="1:9" ht="22.35" customHeight="1" x14ac:dyDescent="0.3">
      <c r="A463" s="86" t="s">
        <v>34</v>
      </c>
      <c r="B463" s="87"/>
      <c r="C463" s="88"/>
      <c r="D463" s="86" t="s">
        <v>43</v>
      </c>
      <c r="E463" s="87"/>
      <c r="F463" s="88"/>
      <c r="G463" s="86" t="s">
        <v>15</v>
      </c>
      <c r="H463" s="87"/>
      <c r="I463" s="88"/>
    </row>
    <row r="464" spans="1:9" ht="22.35" customHeight="1" thickBot="1" x14ac:dyDescent="0.35">
      <c r="A464" s="89"/>
      <c r="B464" s="90"/>
      <c r="C464" s="91"/>
      <c r="D464" s="89"/>
      <c r="E464" s="90"/>
      <c r="F464" s="91"/>
      <c r="G464" s="108"/>
      <c r="H464" s="109"/>
      <c r="I464" s="110"/>
    </row>
    <row r="465" spans="1:9" ht="11.25" customHeight="1" thickBot="1" x14ac:dyDescent="0.35"/>
    <row r="466" spans="1:9" ht="17.25" thickBot="1" x14ac:dyDescent="0.35">
      <c r="A466" s="148" t="s">
        <v>25</v>
      </c>
      <c r="B466" s="149"/>
      <c r="C466" s="149"/>
      <c r="D466" s="149"/>
      <c r="E466" s="149"/>
      <c r="F466" s="149"/>
      <c r="G466" s="149"/>
      <c r="H466" s="149"/>
      <c r="I466" s="150"/>
    </row>
    <row r="467" spans="1:9" ht="22.35" customHeight="1" x14ac:dyDescent="0.3">
      <c r="A467" s="92" t="s">
        <v>6</v>
      </c>
      <c r="B467" s="146"/>
      <c r="C467" s="93"/>
      <c r="D467" s="74" t="s">
        <v>7</v>
      </c>
      <c r="E467" s="75"/>
      <c r="F467" s="75"/>
      <c r="G467" s="75"/>
      <c r="H467" s="92" t="s">
        <v>14</v>
      </c>
      <c r="I467" s="93"/>
    </row>
    <row r="468" spans="1:9" ht="22.35" customHeight="1" thickBot="1" x14ac:dyDescent="0.35">
      <c r="A468" s="81">
        <f>INDEX($B$372:$B$384,MATCH(SMALL($A$372:$A$384,10),$A$372:$A$384,0),1)</f>
        <v>0</v>
      </c>
      <c r="B468" s="82"/>
      <c r="C468" s="83"/>
      <c r="D468" s="81">
        <f>INDEX($D$372:$D$384,MATCH(SMALL($A$372:$A$384,10),$A$372:$A$384,0),1)</f>
        <v>0</v>
      </c>
      <c r="E468" s="82"/>
      <c r="F468" s="82"/>
      <c r="G468" s="83"/>
      <c r="H468" s="84"/>
      <c r="I468" s="85"/>
    </row>
    <row r="469" spans="1:9" ht="22.35" customHeight="1" x14ac:dyDescent="0.3">
      <c r="A469" s="86" t="s">
        <v>11</v>
      </c>
      <c r="B469" s="87"/>
      <c r="C469" s="88"/>
      <c r="D469" s="86" t="s">
        <v>12</v>
      </c>
      <c r="E469" s="87"/>
      <c r="F469" s="88"/>
      <c r="G469" s="86" t="s">
        <v>13</v>
      </c>
      <c r="H469" s="87"/>
      <c r="I469" s="88"/>
    </row>
    <row r="470" spans="1:9" ht="22.35" customHeight="1" thickBot="1" x14ac:dyDescent="0.35">
      <c r="A470" s="141"/>
      <c r="B470" s="109"/>
      <c r="C470" s="110"/>
      <c r="D470" s="141"/>
      <c r="E470" s="109"/>
      <c r="F470" s="110"/>
      <c r="G470" s="141"/>
      <c r="H470" s="109"/>
      <c r="I470" s="110"/>
    </row>
    <row r="471" spans="1:9" ht="22.35" customHeight="1" x14ac:dyDescent="0.3">
      <c r="A471" s="86" t="s">
        <v>34</v>
      </c>
      <c r="B471" s="87"/>
      <c r="C471" s="88"/>
      <c r="D471" s="86" t="s">
        <v>43</v>
      </c>
      <c r="E471" s="87"/>
      <c r="F471" s="88"/>
      <c r="G471" s="86" t="s">
        <v>15</v>
      </c>
      <c r="H471" s="87"/>
      <c r="I471" s="88"/>
    </row>
    <row r="472" spans="1:9" ht="22.35" customHeight="1" thickBot="1" x14ac:dyDescent="0.35">
      <c r="A472" s="89"/>
      <c r="B472" s="90"/>
      <c r="C472" s="91"/>
      <c r="D472" s="89"/>
      <c r="E472" s="90"/>
      <c r="F472" s="91"/>
      <c r="G472" s="108"/>
      <c r="H472" s="109"/>
      <c r="I472" s="110"/>
    </row>
    <row r="473" spans="1:9" ht="11.25" customHeight="1" thickBot="1" x14ac:dyDescent="0.35"/>
    <row r="474" spans="1:9" ht="17.25" thickBot="1" x14ac:dyDescent="0.35">
      <c r="A474" s="148" t="s">
        <v>72</v>
      </c>
      <c r="B474" s="149"/>
      <c r="C474" s="149"/>
      <c r="D474" s="149"/>
      <c r="E474" s="149"/>
      <c r="F474" s="149"/>
      <c r="G474" s="149"/>
      <c r="H474" s="149"/>
      <c r="I474" s="150"/>
    </row>
    <row r="475" spans="1:9" ht="22.35" customHeight="1" x14ac:dyDescent="0.3">
      <c r="A475" s="92" t="s">
        <v>6</v>
      </c>
      <c r="B475" s="146"/>
      <c r="C475" s="93"/>
      <c r="D475" s="74" t="s">
        <v>7</v>
      </c>
      <c r="E475" s="75"/>
      <c r="F475" s="75"/>
      <c r="G475" s="75"/>
      <c r="H475" s="92" t="s">
        <v>14</v>
      </c>
      <c r="I475" s="93"/>
    </row>
    <row r="476" spans="1:9" ht="22.35" customHeight="1" thickBot="1" x14ac:dyDescent="0.35">
      <c r="A476" s="81">
        <f>INDEX($B$372:$B$384,MATCH(SMALL($A$372:$A$384,11),$A$372:$A$384,0),1)</f>
        <v>0</v>
      </c>
      <c r="B476" s="82"/>
      <c r="C476" s="83"/>
      <c r="D476" s="81">
        <f>INDEX($D$372:$D$384,MATCH(SMALL($A$372:$A$384,11),$A$372:$A$384,0),1)</f>
        <v>0</v>
      </c>
      <c r="E476" s="82"/>
      <c r="F476" s="82"/>
      <c r="G476" s="83"/>
      <c r="H476" s="84"/>
      <c r="I476" s="85"/>
    </row>
    <row r="477" spans="1:9" ht="22.35" customHeight="1" x14ac:dyDescent="0.3">
      <c r="A477" s="86" t="s">
        <v>11</v>
      </c>
      <c r="B477" s="87"/>
      <c r="C477" s="88"/>
      <c r="D477" s="86" t="s">
        <v>12</v>
      </c>
      <c r="E477" s="87"/>
      <c r="F477" s="88"/>
      <c r="G477" s="86" t="s">
        <v>13</v>
      </c>
      <c r="H477" s="87"/>
      <c r="I477" s="88"/>
    </row>
    <row r="478" spans="1:9" ht="22.35" customHeight="1" thickBot="1" x14ac:dyDescent="0.35">
      <c r="A478" s="141"/>
      <c r="B478" s="109"/>
      <c r="C478" s="110"/>
      <c r="D478" s="141"/>
      <c r="E478" s="109"/>
      <c r="F478" s="110"/>
      <c r="G478" s="141"/>
      <c r="H478" s="109"/>
      <c r="I478" s="110"/>
    </row>
    <row r="479" spans="1:9" ht="22.35" customHeight="1" x14ac:dyDescent="0.3">
      <c r="A479" s="86" t="s">
        <v>34</v>
      </c>
      <c r="B479" s="87"/>
      <c r="C479" s="88"/>
      <c r="D479" s="86" t="s">
        <v>43</v>
      </c>
      <c r="E479" s="87"/>
      <c r="F479" s="88"/>
      <c r="G479" s="86" t="s">
        <v>15</v>
      </c>
      <c r="H479" s="87"/>
      <c r="I479" s="88"/>
    </row>
    <row r="480" spans="1:9" ht="22.35" customHeight="1" thickBot="1" x14ac:dyDescent="0.35">
      <c r="A480" s="89"/>
      <c r="B480" s="90"/>
      <c r="C480" s="91"/>
      <c r="D480" s="89"/>
      <c r="E480" s="90"/>
      <c r="F480" s="91"/>
      <c r="G480" s="108"/>
      <c r="H480" s="109"/>
      <c r="I480" s="110"/>
    </row>
    <row r="481" spans="1:9" ht="11.25" customHeight="1" thickBot="1" x14ac:dyDescent="0.35"/>
    <row r="482" spans="1:9" ht="17.25" thickBot="1" x14ac:dyDescent="0.35">
      <c r="A482" s="148" t="s">
        <v>73</v>
      </c>
      <c r="B482" s="149"/>
      <c r="C482" s="149"/>
      <c r="D482" s="149"/>
      <c r="E482" s="149"/>
      <c r="F482" s="149"/>
      <c r="G482" s="149"/>
      <c r="H482" s="149"/>
      <c r="I482" s="150"/>
    </row>
    <row r="483" spans="1:9" ht="22.35" customHeight="1" x14ac:dyDescent="0.3">
      <c r="A483" s="92" t="s">
        <v>6</v>
      </c>
      <c r="B483" s="146"/>
      <c r="C483" s="93"/>
      <c r="D483" s="74" t="s">
        <v>7</v>
      </c>
      <c r="E483" s="75"/>
      <c r="F483" s="75"/>
      <c r="G483" s="75"/>
      <c r="H483" s="92" t="s">
        <v>14</v>
      </c>
      <c r="I483" s="93"/>
    </row>
    <row r="484" spans="1:9" ht="22.35" customHeight="1" thickBot="1" x14ac:dyDescent="0.35">
      <c r="A484" s="81">
        <f>INDEX($B$372:$B$384,MATCH(SMALL($A$372:$A$384,12),$A$372:$A$384,0),1)</f>
        <v>0</v>
      </c>
      <c r="B484" s="82"/>
      <c r="C484" s="83"/>
      <c r="D484" s="81">
        <f>INDEX($D$372:$D$384,MATCH(SMALL($A$372:$A$384,12),$A$372:$A$384,0),1)</f>
        <v>0</v>
      </c>
      <c r="E484" s="82"/>
      <c r="F484" s="82"/>
      <c r="G484" s="83"/>
      <c r="H484" s="84"/>
      <c r="I484" s="85"/>
    </row>
    <row r="485" spans="1:9" ht="22.35" customHeight="1" x14ac:dyDescent="0.3">
      <c r="A485" s="86" t="s">
        <v>11</v>
      </c>
      <c r="B485" s="87"/>
      <c r="C485" s="88"/>
      <c r="D485" s="86" t="s">
        <v>12</v>
      </c>
      <c r="E485" s="87"/>
      <c r="F485" s="88"/>
      <c r="G485" s="86" t="s">
        <v>13</v>
      </c>
      <c r="H485" s="87"/>
      <c r="I485" s="88"/>
    </row>
    <row r="486" spans="1:9" ht="22.35" customHeight="1" thickBot="1" x14ac:dyDescent="0.35">
      <c r="A486" s="141"/>
      <c r="B486" s="109"/>
      <c r="C486" s="110"/>
      <c r="D486" s="141"/>
      <c r="E486" s="109"/>
      <c r="F486" s="110"/>
      <c r="G486" s="141"/>
      <c r="H486" s="109"/>
      <c r="I486" s="110"/>
    </row>
    <row r="487" spans="1:9" ht="22.35" customHeight="1" x14ac:dyDescent="0.3">
      <c r="A487" s="86" t="s">
        <v>34</v>
      </c>
      <c r="B487" s="87"/>
      <c r="C487" s="88"/>
      <c r="D487" s="86" t="s">
        <v>43</v>
      </c>
      <c r="E487" s="87"/>
      <c r="F487" s="88"/>
      <c r="G487" s="86" t="s">
        <v>15</v>
      </c>
      <c r="H487" s="87"/>
      <c r="I487" s="88"/>
    </row>
    <row r="488" spans="1:9" ht="22.35" customHeight="1" thickBot="1" x14ac:dyDescent="0.35">
      <c r="A488" s="89"/>
      <c r="B488" s="90"/>
      <c r="C488" s="91"/>
      <c r="D488" s="89"/>
      <c r="E488" s="90"/>
      <c r="F488" s="91"/>
      <c r="G488" s="108"/>
      <c r="H488" s="109"/>
      <c r="I488" s="110"/>
    </row>
    <row r="489" spans="1:9" ht="11.25" customHeight="1" thickBot="1" x14ac:dyDescent="0.35"/>
    <row r="490" spans="1:9" ht="17.25" thickBot="1" x14ac:dyDescent="0.35">
      <c r="A490" s="148" t="s">
        <v>74</v>
      </c>
      <c r="B490" s="149"/>
      <c r="C490" s="149"/>
      <c r="D490" s="149"/>
      <c r="E490" s="149"/>
      <c r="F490" s="149"/>
      <c r="G490" s="149"/>
      <c r="H490" s="149"/>
      <c r="I490" s="150"/>
    </row>
    <row r="491" spans="1:9" ht="22.35" customHeight="1" x14ac:dyDescent="0.3">
      <c r="A491" s="92" t="s">
        <v>6</v>
      </c>
      <c r="B491" s="146"/>
      <c r="C491" s="93"/>
      <c r="D491" s="74" t="s">
        <v>7</v>
      </c>
      <c r="E491" s="75"/>
      <c r="F491" s="75"/>
      <c r="G491" s="75"/>
      <c r="H491" s="92" t="s">
        <v>14</v>
      </c>
      <c r="I491" s="93"/>
    </row>
    <row r="492" spans="1:9" ht="22.35" customHeight="1" thickBot="1" x14ac:dyDescent="0.35">
      <c r="A492" s="81">
        <f>INDEX($B$372:$B$384,MATCH(SMALL($A$372:$A$384,13),$A$372:$A$384,0),1)</f>
        <v>0</v>
      </c>
      <c r="B492" s="82"/>
      <c r="C492" s="83"/>
      <c r="D492" s="81">
        <f>INDEX($D$372:$D$384,MATCH(SMALL($A$372:$A$384,13),$A$372:$A$384,0),1)</f>
        <v>0</v>
      </c>
      <c r="E492" s="82"/>
      <c r="F492" s="82"/>
      <c r="G492" s="83"/>
      <c r="H492" s="84"/>
      <c r="I492" s="85"/>
    </row>
    <row r="493" spans="1:9" ht="22.35" customHeight="1" x14ac:dyDescent="0.3">
      <c r="A493" s="86" t="s">
        <v>11</v>
      </c>
      <c r="B493" s="87"/>
      <c r="C493" s="88"/>
      <c r="D493" s="86" t="s">
        <v>12</v>
      </c>
      <c r="E493" s="87"/>
      <c r="F493" s="88"/>
      <c r="G493" s="86" t="s">
        <v>13</v>
      </c>
      <c r="H493" s="87"/>
      <c r="I493" s="88"/>
    </row>
    <row r="494" spans="1:9" ht="22.35" customHeight="1" thickBot="1" x14ac:dyDescent="0.35">
      <c r="A494" s="141"/>
      <c r="B494" s="109"/>
      <c r="C494" s="110"/>
      <c r="D494" s="141"/>
      <c r="E494" s="109"/>
      <c r="F494" s="110"/>
      <c r="G494" s="141"/>
      <c r="H494" s="109"/>
      <c r="I494" s="110"/>
    </row>
    <row r="495" spans="1:9" ht="22.35" customHeight="1" x14ac:dyDescent="0.3">
      <c r="A495" s="86" t="s">
        <v>34</v>
      </c>
      <c r="B495" s="87"/>
      <c r="C495" s="88"/>
      <c r="D495" s="86" t="s">
        <v>43</v>
      </c>
      <c r="E495" s="87"/>
      <c r="F495" s="88"/>
      <c r="G495" s="86" t="s">
        <v>15</v>
      </c>
      <c r="H495" s="87"/>
      <c r="I495" s="88"/>
    </row>
    <row r="496" spans="1:9" ht="22.35" customHeight="1" thickBot="1" x14ac:dyDescent="0.35">
      <c r="A496" s="89"/>
      <c r="B496" s="90"/>
      <c r="C496" s="91"/>
      <c r="D496" s="89"/>
      <c r="E496" s="90"/>
      <c r="F496" s="91"/>
      <c r="G496" s="108"/>
      <c r="H496" s="109"/>
      <c r="I496" s="110"/>
    </row>
    <row r="498" spans="1:9" x14ac:dyDescent="0.3">
      <c r="A498" s="133" t="str">
        <f>IF($C$1=$H$2,"4. Wahl des*der Delegierten zum Bezirksjugendtag","4. Wahl des*der Delegierten zum Landesjugendtag")</f>
        <v>4. Wahl des*der Delegierten zum Landesjugendtag</v>
      </c>
      <c r="B498" s="133"/>
      <c r="C498" s="133"/>
      <c r="D498" s="133"/>
      <c r="E498" s="133"/>
      <c r="F498" s="133"/>
      <c r="G498" s="133"/>
      <c r="H498" s="133"/>
      <c r="I498" s="133"/>
    </row>
    <row r="499" spans="1:9" ht="14.1" customHeight="1" thickBot="1" x14ac:dyDescent="0.35"/>
    <row r="500" spans="1:9" x14ac:dyDescent="0.3">
      <c r="A500" s="111" t="str">
        <f>IF($C$1=$H$2,"4.1 Delegierte*r zum Bezirksjugendtag","4.1 Delegierte*r zum Landesjugendtag")</f>
        <v>4.1 Delegierte*r zum Landesjugendtag</v>
      </c>
      <c r="B500" s="112"/>
      <c r="C500" s="112"/>
      <c r="D500" s="112"/>
      <c r="E500" s="112"/>
      <c r="F500" s="112"/>
      <c r="G500" s="112"/>
      <c r="H500" s="3"/>
      <c r="I500" s="4"/>
    </row>
    <row r="501" spans="1:9" x14ac:dyDescent="0.3">
      <c r="A501" s="19"/>
      <c r="B501" s="20"/>
      <c r="C501" s="20"/>
      <c r="D501" s="20"/>
      <c r="E501" s="20"/>
      <c r="F501" s="21"/>
      <c r="G501" s="102" t="s">
        <v>9</v>
      </c>
      <c r="H501" s="102"/>
      <c r="I501" s="103"/>
    </row>
    <row r="502" spans="1:9" ht="30.75" thickBot="1" x14ac:dyDescent="0.35">
      <c r="A502" s="25" t="s">
        <v>42</v>
      </c>
      <c r="B502" s="104" t="s">
        <v>6</v>
      </c>
      <c r="C502" s="104"/>
      <c r="D502" s="104" t="s">
        <v>7</v>
      </c>
      <c r="E502" s="104"/>
      <c r="F502" s="105"/>
      <c r="G502" s="16" t="s">
        <v>4</v>
      </c>
      <c r="H502" s="39" t="s">
        <v>5</v>
      </c>
      <c r="I502" s="17" t="s">
        <v>8</v>
      </c>
    </row>
    <row r="503" spans="1:9" ht="22.35" customHeight="1" x14ac:dyDescent="0.3">
      <c r="A503" s="26">
        <v>1</v>
      </c>
      <c r="B503" s="151"/>
      <c r="C503" s="151"/>
      <c r="D503" s="151"/>
      <c r="E503" s="151"/>
      <c r="F503" s="152"/>
      <c r="G503" s="49"/>
      <c r="H503" s="50"/>
      <c r="I503" s="51"/>
    </row>
    <row r="504" spans="1:9" ht="22.35" customHeight="1" x14ac:dyDescent="0.3">
      <c r="A504" s="27">
        <v>2</v>
      </c>
      <c r="B504" s="153"/>
      <c r="C504" s="153"/>
      <c r="D504" s="151"/>
      <c r="E504" s="151"/>
      <c r="F504" s="152"/>
      <c r="G504" s="52"/>
      <c r="H504" s="53"/>
      <c r="I504" s="54"/>
    </row>
    <row r="505" spans="1:9" ht="22.35" customHeight="1" x14ac:dyDescent="0.3">
      <c r="A505" s="27">
        <v>3</v>
      </c>
      <c r="B505" s="151"/>
      <c r="C505" s="151"/>
      <c r="D505" s="151"/>
      <c r="E505" s="151"/>
      <c r="F505" s="152"/>
      <c r="G505" s="52"/>
      <c r="H505" s="53"/>
      <c r="I505" s="54"/>
    </row>
    <row r="506" spans="1:9" ht="22.35" customHeight="1" x14ac:dyDescent="0.3">
      <c r="A506" s="27">
        <v>4</v>
      </c>
      <c r="B506" s="151"/>
      <c r="C506" s="151"/>
      <c r="D506" s="151"/>
      <c r="E506" s="151"/>
      <c r="F506" s="152"/>
      <c r="G506" s="52"/>
      <c r="H506" s="53"/>
      <c r="I506" s="54"/>
    </row>
    <row r="507" spans="1:9" ht="22.35" customHeight="1" x14ac:dyDescent="0.3">
      <c r="A507" s="27">
        <v>5</v>
      </c>
      <c r="B507" s="151"/>
      <c r="C507" s="151"/>
      <c r="D507" s="151"/>
      <c r="E507" s="151"/>
      <c r="F507" s="152"/>
      <c r="G507" s="52"/>
      <c r="H507" s="53"/>
      <c r="I507" s="54"/>
    </row>
    <row r="508" spans="1:9" ht="22.35" customHeight="1" x14ac:dyDescent="0.3">
      <c r="A508" s="27">
        <v>6</v>
      </c>
      <c r="B508" s="153"/>
      <c r="C508" s="153"/>
      <c r="D508" s="151"/>
      <c r="E508" s="151"/>
      <c r="F508" s="152"/>
      <c r="G508" s="52"/>
      <c r="H508" s="53"/>
      <c r="I508" s="54"/>
    </row>
    <row r="509" spans="1:9" ht="22.35" customHeight="1" x14ac:dyDescent="0.3">
      <c r="A509" s="27">
        <v>7</v>
      </c>
      <c r="B509" s="151"/>
      <c r="C509" s="151"/>
      <c r="D509" s="151"/>
      <c r="E509" s="151"/>
      <c r="F509" s="152"/>
      <c r="G509" s="52"/>
      <c r="H509" s="53"/>
      <c r="I509" s="54"/>
    </row>
    <row r="510" spans="1:9" ht="22.35" customHeight="1" x14ac:dyDescent="0.3">
      <c r="A510" s="27">
        <v>8</v>
      </c>
      <c r="B510" s="153"/>
      <c r="C510" s="153"/>
      <c r="D510" s="151"/>
      <c r="E510" s="151"/>
      <c r="F510" s="152"/>
      <c r="G510" s="52"/>
      <c r="H510" s="53"/>
      <c r="I510" s="54"/>
    </row>
    <row r="511" spans="1:9" ht="22.35" customHeight="1" x14ac:dyDescent="0.3">
      <c r="A511" s="27">
        <v>9</v>
      </c>
      <c r="B511" s="151"/>
      <c r="C511" s="151"/>
      <c r="D511" s="151"/>
      <c r="E511" s="151"/>
      <c r="F511" s="152"/>
      <c r="G511" s="52"/>
      <c r="H511" s="53"/>
      <c r="I511" s="54"/>
    </row>
    <row r="512" spans="1:9" ht="22.35" customHeight="1" x14ac:dyDescent="0.3">
      <c r="A512" s="42">
        <v>10</v>
      </c>
      <c r="B512" s="151"/>
      <c r="C512" s="151"/>
      <c r="D512" s="151"/>
      <c r="E512" s="151"/>
      <c r="F512" s="152"/>
      <c r="G512" s="55"/>
      <c r="H512" s="56"/>
      <c r="I512" s="57"/>
    </row>
    <row r="513" spans="1:9" ht="22.35" customHeight="1" x14ac:dyDescent="0.3">
      <c r="A513" s="27">
        <v>11</v>
      </c>
      <c r="B513" s="166"/>
      <c r="C513" s="166"/>
      <c r="D513" s="139"/>
      <c r="E513" s="139"/>
      <c r="F513" s="167"/>
      <c r="G513" s="55"/>
      <c r="H513" s="53"/>
      <c r="I513" s="54"/>
    </row>
    <row r="514" spans="1:9" ht="22.35" customHeight="1" x14ac:dyDescent="0.3">
      <c r="A514" s="42">
        <v>12</v>
      </c>
      <c r="B514" s="151"/>
      <c r="C514" s="151"/>
      <c r="D514" s="151"/>
      <c r="E514" s="151"/>
      <c r="F514" s="152"/>
      <c r="G514" s="52"/>
      <c r="H514" s="56"/>
      <c r="I514" s="57"/>
    </row>
    <row r="515" spans="1:9" ht="22.35" customHeight="1" thickBot="1" x14ac:dyDescent="0.35">
      <c r="A515" s="28">
        <v>13</v>
      </c>
      <c r="B515" s="96"/>
      <c r="C515" s="96"/>
      <c r="D515" s="96"/>
      <c r="E515" s="96"/>
      <c r="F515" s="97"/>
      <c r="G515" s="58"/>
      <c r="H515" s="59"/>
      <c r="I515" s="60"/>
    </row>
    <row r="516" spans="1:9" ht="17.25" thickBot="1" x14ac:dyDescent="0.35"/>
    <row r="517" spans="1:9" ht="17.25" thickBot="1" x14ac:dyDescent="0.35">
      <c r="A517" s="114" t="s">
        <v>71</v>
      </c>
      <c r="B517" s="115"/>
      <c r="C517" s="115"/>
      <c r="D517" s="115"/>
      <c r="E517" s="115"/>
      <c r="F517" s="115"/>
      <c r="G517" s="115"/>
      <c r="H517" s="115"/>
      <c r="I517" s="116"/>
    </row>
    <row r="518" spans="1:9" x14ac:dyDescent="0.3">
      <c r="A518" s="117"/>
      <c r="B518" s="118"/>
      <c r="C518" s="118"/>
      <c r="D518" s="118"/>
      <c r="E518" s="118"/>
      <c r="F518" s="118"/>
      <c r="G518" s="118"/>
      <c r="H518" s="118"/>
      <c r="I518" s="119"/>
    </row>
    <row r="519" spans="1:9" x14ac:dyDescent="0.3">
      <c r="A519" s="120"/>
      <c r="B519" s="121"/>
      <c r="C519" s="121"/>
      <c r="D519" s="121"/>
      <c r="E519" s="121"/>
      <c r="F519" s="121"/>
      <c r="G519" s="121"/>
      <c r="H519" s="121"/>
      <c r="I519" s="122"/>
    </row>
    <row r="520" spans="1:9" x14ac:dyDescent="0.3">
      <c r="A520" s="120"/>
      <c r="B520" s="121"/>
      <c r="C520" s="121"/>
      <c r="D520" s="121"/>
      <c r="E520" s="121"/>
      <c r="F520" s="121"/>
      <c r="G520" s="121"/>
      <c r="H520" s="121"/>
      <c r="I520" s="122"/>
    </row>
    <row r="521" spans="1:9" x14ac:dyDescent="0.3">
      <c r="A521" s="120"/>
      <c r="B521" s="121"/>
      <c r="C521" s="121"/>
      <c r="D521" s="121"/>
      <c r="E521" s="121"/>
      <c r="F521" s="121"/>
      <c r="G521" s="121"/>
      <c r="H521" s="121"/>
      <c r="I521" s="122"/>
    </row>
    <row r="522" spans="1:9" ht="17.25" thickBot="1" x14ac:dyDescent="0.35">
      <c r="A522" s="123"/>
      <c r="B522" s="124"/>
      <c r="C522" s="124"/>
      <c r="D522" s="124"/>
      <c r="E522" s="124"/>
      <c r="F522" s="124"/>
      <c r="G522" s="124"/>
      <c r="H522" s="124"/>
      <c r="I522" s="125"/>
    </row>
    <row r="523" spans="1:9" ht="17.25" thickBot="1" x14ac:dyDescent="0.35"/>
    <row r="524" spans="1:9" ht="17.25" thickBot="1" x14ac:dyDescent="0.35">
      <c r="A524" s="98" t="s">
        <v>10</v>
      </c>
      <c r="B524" s="99"/>
      <c r="C524" s="99"/>
      <c r="D524" s="99"/>
      <c r="E524" s="99"/>
      <c r="F524" s="99"/>
      <c r="G524" s="99"/>
      <c r="H524" s="99"/>
      <c r="I524" s="100"/>
    </row>
    <row r="525" spans="1:9" ht="17.25" thickBot="1" x14ac:dyDescent="0.35">
      <c r="A525" s="148" t="s">
        <v>16</v>
      </c>
      <c r="B525" s="149"/>
      <c r="C525" s="149"/>
      <c r="D525" s="149"/>
      <c r="E525" s="149"/>
      <c r="F525" s="149"/>
      <c r="G525" s="149"/>
      <c r="H525" s="149"/>
      <c r="I525" s="150"/>
    </row>
    <row r="526" spans="1:9" ht="22.35" customHeight="1" x14ac:dyDescent="0.3">
      <c r="A526" s="92" t="s">
        <v>6</v>
      </c>
      <c r="B526" s="146"/>
      <c r="C526" s="93"/>
      <c r="D526" s="74" t="s">
        <v>7</v>
      </c>
      <c r="E526" s="75"/>
      <c r="F526" s="75"/>
      <c r="G526" s="75"/>
      <c r="H526" s="92" t="s">
        <v>14</v>
      </c>
      <c r="I526" s="93"/>
    </row>
    <row r="527" spans="1:9" ht="22.35" customHeight="1" thickBot="1" x14ac:dyDescent="0.35">
      <c r="A527" s="81">
        <f>INDEX($B$503:$B$515,MATCH(SMALL($A$503:$A515,1),$A$503:$A$515,0),1)</f>
        <v>0</v>
      </c>
      <c r="B527" s="82"/>
      <c r="C527" s="83"/>
      <c r="D527" s="81">
        <f>INDEX($D$503:$D$515,MATCH(SMALL($A$503:$A$515,1),$A$503:$A$515,0),1)</f>
        <v>0</v>
      </c>
      <c r="E527" s="82"/>
      <c r="F527" s="82"/>
      <c r="G527" s="83"/>
      <c r="H527" s="84"/>
      <c r="I527" s="85"/>
    </row>
    <row r="528" spans="1:9" ht="22.35" customHeight="1" x14ac:dyDescent="0.3">
      <c r="A528" s="86" t="s">
        <v>11</v>
      </c>
      <c r="B528" s="87"/>
      <c r="C528" s="88"/>
      <c r="D528" s="86" t="s">
        <v>12</v>
      </c>
      <c r="E528" s="87"/>
      <c r="F528" s="88"/>
      <c r="G528" s="86" t="s">
        <v>13</v>
      </c>
      <c r="H528" s="87"/>
      <c r="I528" s="88"/>
    </row>
    <row r="529" spans="1:9" ht="22.35" customHeight="1" thickBot="1" x14ac:dyDescent="0.35">
      <c r="A529" s="141"/>
      <c r="B529" s="109"/>
      <c r="C529" s="110"/>
      <c r="D529" s="141"/>
      <c r="E529" s="109"/>
      <c r="F529" s="110"/>
      <c r="G529" s="141"/>
      <c r="H529" s="109"/>
      <c r="I529" s="110"/>
    </row>
    <row r="530" spans="1:9" ht="22.35" customHeight="1" x14ac:dyDescent="0.3">
      <c r="A530" s="86" t="s">
        <v>34</v>
      </c>
      <c r="B530" s="87"/>
      <c r="C530" s="88"/>
      <c r="D530" s="86" t="s">
        <v>43</v>
      </c>
      <c r="E530" s="87"/>
      <c r="F530" s="88"/>
      <c r="G530" s="86" t="s">
        <v>15</v>
      </c>
      <c r="H530" s="87"/>
      <c r="I530" s="88"/>
    </row>
    <row r="531" spans="1:9" ht="22.35" customHeight="1" thickBot="1" x14ac:dyDescent="0.35">
      <c r="A531" s="89"/>
      <c r="B531" s="90"/>
      <c r="C531" s="91"/>
      <c r="D531" s="89"/>
      <c r="E531" s="90"/>
      <c r="F531" s="91"/>
      <c r="G531" s="108"/>
      <c r="H531" s="109"/>
      <c r="I531" s="110"/>
    </row>
    <row r="532" spans="1:9" ht="11.25" customHeight="1" thickBot="1" x14ac:dyDescent="0.35"/>
    <row r="533" spans="1:9" ht="17.25" thickBot="1" x14ac:dyDescent="0.35">
      <c r="A533" s="148" t="s">
        <v>17</v>
      </c>
      <c r="B533" s="149"/>
      <c r="C533" s="149"/>
      <c r="D533" s="149"/>
      <c r="E533" s="149"/>
      <c r="F533" s="149"/>
      <c r="G533" s="149"/>
      <c r="H533" s="149"/>
      <c r="I533" s="150"/>
    </row>
    <row r="534" spans="1:9" ht="22.35" customHeight="1" x14ac:dyDescent="0.3">
      <c r="A534" s="92" t="s">
        <v>6</v>
      </c>
      <c r="B534" s="146"/>
      <c r="C534" s="93"/>
      <c r="D534" s="74" t="s">
        <v>7</v>
      </c>
      <c r="E534" s="75"/>
      <c r="F534" s="75"/>
      <c r="G534" s="75"/>
      <c r="H534" s="92" t="s">
        <v>14</v>
      </c>
      <c r="I534" s="93"/>
    </row>
    <row r="535" spans="1:9" ht="22.35" customHeight="1" thickBot="1" x14ac:dyDescent="0.35">
      <c r="A535" s="81">
        <f>INDEX($B$503:$B$515,MATCH(SMALL($A$503:$A523,2),$A$503:$A$515,0),1)</f>
        <v>0</v>
      </c>
      <c r="B535" s="82"/>
      <c r="C535" s="83"/>
      <c r="D535" s="81">
        <f>INDEX($D$503:$D$515,MATCH(SMALL($A$503:$A$515,2),$A$503:$A$515,0),1)</f>
        <v>0</v>
      </c>
      <c r="E535" s="82"/>
      <c r="F535" s="82"/>
      <c r="G535" s="83"/>
      <c r="H535" s="84"/>
      <c r="I535" s="85"/>
    </row>
    <row r="536" spans="1:9" ht="22.35" customHeight="1" x14ac:dyDescent="0.3">
      <c r="A536" s="86" t="s">
        <v>11</v>
      </c>
      <c r="B536" s="87"/>
      <c r="C536" s="88"/>
      <c r="D536" s="86" t="s">
        <v>12</v>
      </c>
      <c r="E536" s="87"/>
      <c r="F536" s="88"/>
      <c r="G536" s="86" t="s">
        <v>13</v>
      </c>
      <c r="H536" s="87"/>
      <c r="I536" s="88"/>
    </row>
    <row r="537" spans="1:9" ht="22.35" customHeight="1" thickBot="1" x14ac:dyDescent="0.35">
      <c r="A537" s="141"/>
      <c r="B537" s="109"/>
      <c r="C537" s="110"/>
      <c r="D537" s="141"/>
      <c r="E537" s="109"/>
      <c r="F537" s="110"/>
      <c r="G537" s="141"/>
      <c r="H537" s="109"/>
      <c r="I537" s="110"/>
    </row>
    <row r="538" spans="1:9" ht="22.35" customHeight="1" x14ac:dyDescent="0.3">
      <c r="A538" s="86" t="s">
        <v>34</v>
      </c>
      <c r="B538" s="87"/>
      <c r="C538" s="88"/>
      <c r="D538" s="86" t="s">
        <v>43</v>
      </c>
      <c r="E538" s="87"/>
      <c r="F538" s="88"/>
      <c r="G538" s="86" t="s">
        <v>15</v>
      </c>
      <c r="H538" s="87"/>
      <c r="I538" s="88"/>
    </row>
    <row r="539" spans="1:9" ht="22.35" customHeight="1" thickBot="1" x14ac:dyDescent="0.35">
      <c r="A539" s="89"/>
      <c r="B539" s="90"/>
      <c r="C539" s="91"/>
      <c r="D539" s="89"/>
      <c r="E539" s="90"/>
      <c r="F539" s="91"/>
      <c r="G539" s="108"/>
      <c r="H539" s="109"/>
      <c r="I539" s="110"/>
    </row>
    <row r="540" spans="1:9" ht="17.25" thickBot="1" x14ac:dyDescent="0.35">
      <c r="A540" s="148" t="s">
        <v>18</v>
      </c>
      <c r="B540" s="149"/>
      <c r="C540" s="149"/>
      <c r="D540" s="149"/>
      <c r="E540" s="149"/>
      <c r="F540" s="149"/>
      <c r="G540" s="149"/>
      <c r="H540" s="149"/>
      <c r="I540" s="150"/>
    </row>
    <row r="541" spans="1:9" ht="22.35" customHeight="1" x14ac:dyDescent="0.3">
      <c r="A541" s="92" t="s">
        <v>6</v>
      </c>
      <c r="B541" s="146"/>
      <c r="C541" s="93"/>
      <c r="D541" s="74" t="s">
        <v>7</v>
      </c>
      <c r="E541" s="75"/>
      <c r="F541" s="75"/>
      <c r="G541" s="75"/>
      <c r="H541" s="92" t="s">
        <v>14</v>
      </c>
      <c r="I541" s="93"/>
    </row>
    <row r="542" spans="1:9" ht="22.35" customHeight="1" thickBot="1" x14ac:dyDescent="0.35">
      <c r="A542" s="81">
        <f>INDEX($B$503:$B$515,MATCH(SMALL($A$503:$A530,3),$A$503:$A$515,0),1)</f>
        <v>0</v>
      </c>
      <c r="B542" s="82"/>
      <c r="C542" s="83"/>
      <c r="D542" s="81">
        <f>INDEX($D$503:$D$515,MATCH(SMALL($A$503:$A$515,3),$A$503:$A$515,0),1)</f>
        <v>0</v>
      </c>
      <c r="E542" s="82"/>
      <c r="F542" s="82"/>
      <c r="G542" s="83"/>
      <c r="H542" s="84"/>
      <c r="I542" s="85"/>
    </row>
    <row r="543" spans="1:9" ht="22.35" customHeight="1" x14ac:dyDescent="0.3">
      <c r="A543" s="86" t="s">
        <v>11</v>
      </c>
      <c r="B543" s="87"/>
      <c r="C543" s="88"/>
      <c r="D543" s="86" t="s">
        <v>12</v>
      </c>
      <c r="E543" s="87"/>
      <c r="F543" s="88"/>
      <c r="G543" s="86" t="s">
        <v>13</v>
      </c>
      <c r="H543" s="87"/>
      <c r="I543" s="88"/>
    </row>
    <row r="544" spans="1:9" ht="22.35" customHeight="1" thickBot="1" x14ac:dyDescent="0.35">
      <c r="A544" s="141"/>
      <c r="B544" s="109"/>
      <c r="C544" s="110"/>
      <c r="D544" s="141"/>
      <c r="E544" s="109"/>
      <c r="F544" s="110"/>
      <c r="G544" s="141"/>
      <c r="H544" s="109"/>
      <c r="I544" s="110"/>
    </row>
    <row r="545" spans="1:9" ht="22.35" customHeight="1" x14ac:dyDescent="0.3">
      <c r="A545" s="86" t="s">
        <v>34</v>
      </c>
      <c r="B545" s="87"/>
      <c r="C545" s="88"/>
      <c r="D545" s="86" t="s">
        <v>43</v>
      </c>
      <c r="E545" s="87"/>
      <c r="F545" s="88"/>
      <c r="G545" s="86" t="s">
        <v>15</v>
      </c>
      <c r="H545" s="87"/>
      <c r="I545" s="88"/>
    </row>
    <row r="546" spans="1:9" ht="22.35" customHeight="1" thickBot="1" x14ac:dyDescent="0.35">
      <c r="A546" s="89"/>
      <c r="B546" s="90"/>
      <c r="C546" s="91"/>
      <c r="D546" s="89"/>
      <c r="E546" s="90"/>
      <c r="F546" s="91"/>
      <c r="G546" s="108"/>
      <c r="H546" s="109"/>
      <c r="I546" s="110"/>
    </row>
    <row r="547" spans="1:9" ht="11.25" customHeight="1" thickBot="1" x14ac:dyDescent="0.35"/>
    <row r="548" spans="1:9" ht="17.25" thickBot="1" x14ac:dyDescent="0.35">
      <c r="A548" s="148" t="s">
        <v>19</v>
      </c>
      <c r="B548" s="149"/>
      <c r="C548" s="149"/>
      <c r="D548" s="149"/>
      <c r="E548" s="149"/>
      <c r="F548" s="149"/>
      <c r="G548" s="149"/>
      <c r="H548" s="149"/>
      <c r="I548" s="150"/>
    </row>
    <row r="549" spans="1:9" ht="22.35" customHeight="1" x14ac:dyDescent="0.3">
      <c r="A549" s="92" t="s">
        <v>6</v>
      </c>
      <c r="B549" s="146"/>
      <c r="C549" s="93"/>
      <c r="D549" s="74" t="s">
        <v>7</v>
      </c>
      <c r="E549" s="75"/>
      <c r="F549" s="75"/>
      <c r="G549" s="75"/>
      <c r="H549" s="92" t="s">
        <v>14</v>
      </c>
      <c r="I549" s="93"/>
    </row>
    <row r="550" spans="1:9" ht="22.35" customHeight="1" thickBot="1" x14ac:dyDescent="0.35">
      <c r="A550" s="81">
        <f>INDEX($B$503:$B$515,MATCH(SMALL($A$503:$A538,4),$A$503:$A$515,0),1)</f>
        <v>0</v>
      </c>
      <c r="B550" s="82"/>
      <c r="C550" s="83"/>
      <c r="D550" s="81">
        <f>INDEX($D$503:$D$515,MATCH(SMALL($A$503:$A$515,4),$A$503:$A$515,0),1)</f>
        <v>0</v>
      </c>
      <c r="E550" s="82"/>
      <c r="F550" s="82"/>
      <c r="G550" s="83"/>
      <c r="H550" s="84"/>
      <c r="I550" s="85"/>
    </row>
    <row r="551" spans="1:9" ht="22.35" customHeight="1" x14ac:dyDescent="0.3">
      <c r="A551" s="86" t="s">
        <v>11</v>
      </c>
      <c r="B551" s="87"/>
      <c r="C551" s="88"/>
      <c r="D551" s="86" t="s">
        <v>12</v>
      </c>
      <c r="E551" s="87"/>
      <c r="F551" s="88"/>
      <c r="G551" s="86" t="s">
        <v>13</v>
      </c>
      <c r="H551" s="87"/>
      <c r="I551" s="88"/>
    </row>
    <row r="552" spans="1:9" ht="22.35" customHeight="1" thickBot="1" x14ac:dyDescent="0.35">
      <c r="A552" s="141"/>
      <c r="B552" s="109"/>
      <c r="C552" s="110"/>
      <c r="D552" s="141"/>
      <c r="E552" s="109"/>
      <c r="F552" s="110"/>
      <c r="G552" s="141"/>
      <c r="H552" s="109"/>
      <c r="I552" s="110"/>
    </row>
    <row r="553" spans="1:9" ht="22.35" customHeight="1" x14ac:dyDescent="0.3">
      <c r="A553" s="86" t="s">
        <v>34</v>
      </c>
      <c r="B553" s="87"/>
      <c r="C553" s="88"/>
      <c r="D553" s="86" t="s">
        <v>43</v>
      </c>
      <c r="E553" s="87"/>
      <c r="F553" s="88"/>
      <c r="G553" s="86" t="s">
        <v>15</v>
      </c>
      <c r="H553" s="87"/>
      <c r="I553" s="88"/>
    </row>
    <row r="554" spans="1:9" ht="22.35" customHeight="1" thickBot="1" x14ac:dyDescent="0.35">
      <c r="A554" s="89"/>
      <c r="B554" s="90"/>
      <c r="C554" s="91"/>
      <c r="D554" s="89"/>
      <c r="E554" s="90"/>
      <c r="F554" s="91"/>
      <c r="G554" s="108"/>
      <c r="H554" s="109"/>
      <c r="I554" s="110"/>
    </row>
    <row r="555" spans="1:9" ht="11.25" customHeight="1" thickBot="1" x14ac:dyDescent="0.35"/>
    <row r="556" spans="1:9" ht="17.25" thickBot="1" x14ac:dyDescent="0.35">
      <c r="A556" s="148" t="s">
        <v>20</v>
      </c>
      <c r="B556" s="149"/>
      <c r="C556" s="149"/>
      <c r="D556" s="149"/>
      <c r="E556" s="149"/>
      <c r="F556" s="149"/>
      <c r="G556" s="149"/>
      <c r="H556" s="149"/>
      <c r="I556" s="150"/>
    </row>
    <row r="557" spans="1:9" ht="22.35" customHeight="1" x14ac:dyDescent="0.3">
      <c r="A557" s="92" t="s">
        <v>6</v>
      </c>
      <c r="B557" s="146"/>
      <c r="C557" s="93"/>
      <c r="D557" s="74" t="s">
        <v>7</v>
      </c>
      <c r="E557" s="75"/>
      <c r="F557" s="75"/>
      <c r="G557" s="75"/>
      <c r="H557" s="92" t="s">
        <v>14</v>
      </c>
      <c r="I557" s="93"/>
    </row>
    <row r="558" spans="1:9" ht="22.35" customHeight="1" thickBot="1" x14ac:dyDescent="0.35">
      <c r="A558" s="81">
        <f>INDEX($B$503:$B$515,MATCH(SMALL($A$503:$A546,5),$A$503:$A$515,0),1)</f>
        <v>0</v>
      </c>
      <c r="B558" s="82"/>
      <c r="C558" s="83"/>
      <c r="D558" s="81">
        <f>INDEX($D$503:$D$515,MATCH(SMALL($A$503:$A$515,5),$A$503:$A$515,0),1)</f>
        <v>0</v>
      </c>
      <c r="E558" s="82"/>
      <c r="F558" s="82"/>
      <c r="G558" s="83"/>
      <c r="H558" s="84"/>
      <c r="I558" s="85"/>
    </row>
    <row r="559" spans="1:9" ht="22.35" customHeight="1" x14ac:dyDescent="0.3">
      <c r="A559" s="86" t="s">
        <v>11</v>
      </c>
      <c r="B559" s="87"/>
      <c r="C559" s="88"/>
      <c r="D559" s="86" t="s">
        <v>12</v>
      </c>
      <c r="E559" s="87"/>
      <c r="F559" s="88"/>
      <c r="G559" s="86" t="s">
        <v>13</v>
      </c>
      <c r="H559" s="87"/>
      <c r="I559" s="88"/>
    </row>
    <row r="560" spans="1:9" ht="22.35" customHeight="1" thickBot="1" x14ac:dyDescent="0.35">
      <c r="A560" s="141"/>
      <c r="B560" s="109"/>
      <c r="C560" s="110"/>
      <c r="D560" s="141"/>
      <c r="E560" s="109"/>
      <c r="F560" s="110"/>
      <c r="G560" s="141"/>
      <c r="H560" s="109"/>
      <c r="I560" s="110"/>
    </row>
    <row r="561" spans="1:9" ht="22.35" customHeight="1" x14ac:dyDescent="0.3">
      <c r="A561" s="86" t="s">
        <v>34</v>
      </c>
      <c r="B561" s="87"/>
      <c r="C561" s="88"/>
      <c r="D561" s="86" t="s">
        <v>43</v>
      </c>
      <c r="E561" s="87"/>
      <c r="F561" s="88"/>
      <c r="G561" s="86" t="s">
        <v>15</v>
      </c>
      <c r="H561" s="87"/>
      <c r="I561" s="88"/>
    </row>
    <row r="562" spans="1:9" ht="22.35" customHeight="1" thickBot="1" x14ac:dyDescent="0.35">
      <c r="A562" s="89"/>
      <c r="B562" s="90"/>
      <c r="C562" s="91"/>
      <c r="D562" s="89"/>
      <c r="E562" s="90"/>
      <c r="F562" s="91"/>
      <c r="G562" s="108"/>
      <c r="H562" s="109"/>
      <c r="I562" s="110"/>
    </row>
    <row r="563" spans="1:9" ht="11.25" customHeight="1" thickBot="1" x14ac:dyDescent="0.35"/>
    <row r="564" spans="1:9" ht="17.25" thickBot="1" x14ac:dyDescent="0.35">
      <c r="A564" s="148" t="s">
        <v>21</v>
      </c>
      <c r="B564" s="149"/>
      <c r="C564" s="149"/>
      <c r="D564" s="149"/>
      <c r="E564" s="149"/>
      <c r="F564" s="149"/>
      <c r="G564" s="149"/>
      <c r="H564" s="149"/>
      <c r="I564" s="150"/>
    </row>
    <row r="565" spans="1:9" ht="22.35" customHeight="1" x14ac:dyDescent="0.3">
      <c r="A565" s="92" t="s">
        <v>6</v>
      </c>
      <c r="B565" s="146"/>
      <c r="C565" s="93"/>
      <c r="D565" s="74" t="s">
        <v>7</v>
      </c>
      <c r="E565" s="75"/>
      <c r="F565" s="75"/>
      <c r="G565" s="75"/>
      <c r="H565" s="92" t="s">
        <v>14</v>
      </c>
      <c r="I565" s="93"/>
    </row>
    <row r="566" spans="1:9" ht="22.35" customHeight="1" thickBot="1" x14ac:dyDescent="0.35">
      <c r="A566" s="81">
        <f>INDEX($B$503:$B$515,MATCH(SMALL($A$503:$A554,6),$A$503:$A$515,0),1)</f>
        <v>0</v>
      </c>
      <c r="B566" s="82"/>
      <c r="C566" s="83"/>
      <c r="D566" s="81">
        <f>INDEX($D$503:$D$515,MATCH(SMALL($A$503:$A$515,6),$A$503:$A$515,0),1)</f>
        <v>0</v>
      </c>
      <c r="E566" s="82"/>
      <c r="F566" s="82"/>
      <c r="G566" s="83"/>
      <c r="H566" s="84"/>
      <c r="I566" s="85"/>
    </row>
    <row r="567" spans="1:9" ht="22.35" customHeight="1" x14ac:dyDescent="0.3">
      <c r="A567" s="86" t="s">
        <v>11</v>
      </c>
      <c r="B567" s="87"/>
      <c r="C567" s="88"/>
      <c r="D567" s="86" t="s">
        <v>12</v>
      </c>
      <c r="E567" s="87"/>
      <c r="F567" s="88"/>
      <c r="G567" s="86" t="s">
        <v>13</v>
      </c>
      <c r="H567" s="87"/>
      <c r="I567" s="88"/>
    </row>
    <row r="568" spans="1:9" ht="22.35" customHeight="1" thickBot="1" x14ac:dyDescent="0.35">
      <c r="A568" s="141"/>
      <c r="B568" s="109"/>
      <c r="C568" s="110"/>
      <c r="D568" s="141"/>
      <c r="E568" s="109"/>
      <c r="F568" s="110"/>
      <c r="G568" s="141"/>
      <c r="H568" s="109"/>
      <c r="I568" s="110"/>
    </row>
    <row r="569" spans="1:9" ht="22.35" customHeight="1" x14ac:dyDescent="0.3">
      <c r="A569" s="86" t="s">
        <v>34</v>
      </c>
      <c r="B569" s="87"/>
      <c r="C569" s="88"/>
      <c r="D569" s="86" t="s">
        <v>43</v>
      </c>
      <c r="E569" s="87"/>
      <c r="F569" s="88"/>
      <c r="G569" s="86" t="s">
        <v>15</v>
      </c>
      <c r="H569" s="87"/>
      <c r="I569" s="88"/>
    </row>
    <row r="570" spans="1:9" ht="22.35" customHeight="1" thickBot="1" x14ac:dyDescent="0.35">
      <c r="A570" s="89"/>
      <c r="B570" s="90"/>
      <c r="C570" s="91"/>
      <c r="D570" s="89"/>
      <c r="E570" s="90"/>
      <c r="F570" s="91"/>
      <c r="G570" s="108"/>
      <c r="H570" s="109"/>
      <c r="I570" s="110"/>
    </row>
    <row r="571" spans="1:9" ht="11.25" customHeight="1" thickBot="1" x14ac:dyDescent="0.35"/>
    <row r="572" spans="1:9" ht="17.25" thickBot="1" x14ac:dyDescent="0.35">
      <c r="A572" s="148" t="s">
        <v>22</v>
      </c>
      <c r="B572" s="149"/>
      <c r="C572" s="149"/>
      <c r="D572" s="149"/>
      <c r="E572" s="149"/>
      <c r="F572" s="149"/>
      <c r="G572" s="149"/>
      <c r="H572" s="149"/>
      <c r="I572" s="150"/>
    </row>
    <row r="573" spans="1:9" ht="22.35" customHeight="1" x14ac:dyDescent="0.3">
      <c r="A573" s="92" t="s">
        <v>6</v>
      </c>
      <c r="B573" s="146"/>
      <c r="C573" s="93"/>
      <c r="D573" s="74" t="s">
        <v>7</v>
      </c>
      <c r="E573" s="75"/>
      <c r="F573" s="75"/>
      <c r="G573" s="75"/>
      <c r="H573" s="92" t="s">
        <v>14</v>
      </c>
      <c r="I573" s="93"/>
    </row>
    <row r="574" spans="1:9" ht="22.35" customHeight="1" thickBot="1" x14ac:dyDescent="0.35">
      <c r="A574" s="81">
        <f>INDEX($B$503:$B$515,MATCH(SMALL($A$503:$A562,7),$A$503:$A$515,0),1)</f>
        <v>0</v>
      </c>
      <c r="B574" s="82"/>
      <c r="C574" s="83"/>
      <c r="D574" s="81">
        <f>INDEX($D$503:$D$515,MATCH(SMALL($A$503:$A$515,7),$A$503:$A$515,0),1)</f>
        <v>0</v>
      </c>
      <c r="E574" s="82"/>
      <c r="F574" s="82"/>
      <c r="G574" s="83"/>
      <c r="H574" s="84"/>
      <c r="I574" s="85"/>
    </row>
    <row r="575" spans="1:9" ht="22.35" customHeight="1" x14ac:dyDescent="0.3">
      <c r="A575" s="86" t="s">
        <v>11</v>
      </c>
      <c r="B575" s="87"/>
      <c r="C575" s="88"/>
      <c r="D575" s="86" t="s">
        <v>12</v>
      </c>
      <c r="E575" s="87"/>
      <c r="F575" s="88"/>
      <c r="G575" s="86" t="s">
        <v>13</v>
      </c>
      <c r="H575" s="87"/>
      <c r="I575" s="88"/>
    </row>
    <row r="576" spans="1:9" ht="22.35" customHeight="1" thickBot="1" x14ac:dyDescent="0.35">
      <c r="A576" s="141"/>
      <c r="B576" s="109"/>
      <c r="C576" s="110"/>
      <c r="D576" s="141"/>
      <c r="E576" s="109"/>
      <c r="F576" s="110"/>
      <c r="G576" s="141"/>
      <c r="H576" s="109"/>
      <c r="I576" s="110"/>
    </row>
    <row r="577" spans="1:9" ht="22.35" customHeight="1" x14ac:dyDescent="0.3">
      <c r="A577" s="86" t="s">
        <v>34</v>
      </c>
      <c r="B577" s="87"/>
      <c r="C577" s="88"/>
      <c r="D577" s="86" t="s">
        <v>43</v>
      </c>
      <c r="E577" s="87"/>
      <c r="F577" s="88"/>
      <c r="G577" s="86" t="s">
        <v>15</v>
      </c>
      <c r="H577" s="87"/>
      <c r="I577" s="88"/>
    </row>
    <row r="578" spans="1:9" ht="22.35" customHeight="1" thickBot="1" x14ac:dyDescent="0.35">
      <c r="A578" s="89"/>
      <c r="B578" s="90"/>
      <c r="C578" s="91"/>
      <c r="D578" s="89"/>
      <c r="E578" s="90"/>
      <c r="F578" s="91"/>
      <c r="G578" s="108"/>
      <c r="H578" s="109"/>
      <c r="I578" s="110"/>
    </row>
    <row r="579" spans="1:9" ht="11.25" customHeight="1" thickBot="1" x14ac:dyDescent="0.35"/>
    <row r="580" spans="1:9" ht="17.25" thickBot="1" x14ac:dyDescent="0.35">
      <c r="A580" s="148" t="s">
        <v>23</v>
      </c>
      <c r="B580" s="149"/>
      <c r="C580" s="149"/>
      <c r="D580" s="149"/>
      <c r="E580" s="149"/>
      <c r="F580" s="149"/>
      <c r="G580" s="149"/>
      <c r="H580" s="149"/>
      <c r="I580" s="150"/>
    </row>
    <row r="581" spans="1:9" ht="22.35" customHeight="1" x14ac:dyDescent="0.3">
      <c r="A581" s="92" t="s">
        <v>6</v>
      </c>
      <c r="B581" s="146"/>
      <c r="C581" s="93"/>
      <c r="D581" s="74" t="s">
        <v>7</v>
      </c>
      <c r="E581" s="75"/>
      <c r="F581" s="75"/>
      <c r="G581" s="75"/>
      <c r="H581" s="92" t="s">
        <v>14</v>
      </c>
      <c r="I581" s="93"/>
    </row>
    <row r="582" spans="1:9" ht="22.35" customHeight="1" thickBot="1" x14ac:dyDescent="0.35">
      <c r="A582" s="81">
        <f>INDEX($B$503:$B$515,MATCH(SMALL($A$503:$A570,8),$A$503:$A$515,0),1)</f>
        <v>0</v>
      </c>
      <c r="B582" s="82"/>
      <c r="C582" s="83"/>
      <c r="D582" s="81">
        <f>INDEX($D$503:$D$515,MATCH(SMALL($A$503:$A$515,8),$A$503:$A$515,0),1)</f>
        <v>0</v>
      </c>
      <c r="E582" s="82"/>
      <c r="F582" s="82"/>
      <c r="G582" s="83"/>
      <c r="H582" s="84"/>
      <c r="I582" s="85"/>
    </row>
    <row r="583" spans="1:9" ht="22.35" customHeight="1" x14ac:dyDescent="0.3">
      <c r="A583" s="86" t="s">
        <v>11</v>
      </c>
      <c r="B583" s="87"/>
      <c r="C583" s="88"/>
      <c r="D583" s="86" t="s">
        <v>12</v>
      </c>
      <c r="E583" s="87"/>
      <c r="F583" s="88"/>
      <c r="G583" s="86" t="s">
        <v>13</v>
      </c>
      <c r="H583" s="87"/>
      <c r="I583" s="88"/>
    </row>
    <row r="584" spans="1:9" ht="22.35" customHeight="1" thickBot="1" x14ac:dyDescent="0.35">
      <c r="A584" s="141"/>
      <c r="B584" s="109"/>
      <c r="C584" s="110"/>
      <c r="D584" s="141"/>
      <c r="E584" s="109"/>
      <c r="F584" s="110"/>
      <c r="G584" s="141"/>
      <c r="H584" s="109"/>
      <c r="I584" s="110"/>
    </row>
    <row r="585" spans="1:9" ht="22.35" customHeight="1" x14ac:dyDescent="0.3">
      <c r="A585" s="86" t="s">
        <v>34</v>
      </c>
      <c r="B585" s="87"/>
      <c r="C585" s="88"/>
      <c r="D585" s="86" t="s">
        <v>43</v>
      </c>
      <c r="E585" s="87"/>
      <c r="F585" s="88"/>
      <c r="G585" s="86" t="s">
        <v>15</v>
      </c>
      <c r="H585" s="87"/>
      <c r="I585" s="88"/>
    </row>
    <row r="586" spans="1:9" ht="22.35" customHeight="1" thickBot="1" x14ac:dyDescent="0.35">
      <c r="A586" s="89"/>
      <c r="B586" s="90"/>
      <c r="C586" s="91"/>
      <c r="D586" s="89"/>
      <c r="E586" s="90"/>
      <c r="F586" s="91"/>
      <c r="G586" s="108"/>
      <c r="H586" s="109"/>
      <c r="I586" s="110"/>
    </row>
    <row r="587" spans="1:9" ht="11.25" customHeight="1" thickBot="1" x14ac:dyDescent="0.35"/>
    <row r="588" spans="1:9" ht="17.25" thickBot="1" x14ac:dyDescent="0.35">
      <c r="A588" s="148" t="s">
        <v>24</v>
      </c>
      <c r="B588" s="149"/>
      <c r="C588" s="149"/>
      <c r="D588" s="149"/>
      <c r="E588" s="149"/>
      <c r="F588" s="149"/>
      <c r="G588" s="149"/>
      <c r="H588" s="149"/>
      <c r="I588" s="150"/>
    </row>
    <row r="589" spans="1:9" ht="22.35" customHeight="1" x14ac:dyDescent="0.3">
      <c r="A589" s="92" t="s">
        <v>6</v>
      </c>
      <c r="B589" s="146"/>
      <c r="C589" s="93"/>
      <c r="D589" s="74" t="s">
        <v>7</v>
      </c>
      <c r="E589" s="75"/>
      <c r="F589" s="75"/>
      <c r="G589" s="75"/>
      <c r="H589" s="92" t="s">
        <v>14</v>
      </c>
      <c r="I589" s="93"/>
    </row>
    <row r="590" spans="1:9" ht="22.35" customHeight="1" thickBot="1" x14ac:dyDescent="0.35">
      <c r="A590" s="81">
        <f>INDEX($B$503:$B$515,MATCH(SMALL($A$503:$A578,9),$A$503:$A$515,0),1)</f>
        <v>0</v>
      </c>
      <c r="B590" s="82"/>
      <c r="C590" s="83"/>
      <c r="D590" s="81">
        <f>INDEX($D$503:$D$515,MATCH(SMALL($A$503:$A$515,9),$A$503:$A$515,0),1)</f>
        <v>0</v>
      </c>
      <c r="E590" s="82"/>
      <c r="F590" s="82"/>
      <c r="G590" s="83"/>
      <c r="H590" s="84"/>
      <c r="I590" s="85"/>
    </row>
    <row r="591" spans="1:9" ht="22.35" customHeight="1" x14ac:dyDescent="0.3">
      <c r="A591" s="86" t="s">
        <v>11</v>
      </c>
      <c r="B591" s="87"/>
      <c r="C591" s="88"/>
      <c r="D591" s="86" t="s">
        <v>12</v>
      </c>
      <c r="E591" s="87"/>
      <c r="F591" s="88"/>
      <c r="G591" s="86" t="s">
        <v>13</v>
      </c>
      <c r="H591" s="87"/>
      <c r="I591" s="88"/>
    </row>
    <row r="592" spans="1:9" ht="22.35" customHeight="1" thickBot="1" x14ac:dyDescent="0.35">
      <c r="A592" s="141"/>
      <c r="B592" s="109"/>
      <c r="C592" s="110"/>
      <c r="D592" s="141"/>
      <c r="E592" s="109"/>
      <c r="F592" s="110"/>
      <c r="G592" s="141"/>
      <c r="H592" s="109"/>
      <c r="I592" s="110"/>
    </row>
    <row r="593" spans="1:9" ht="22.35" customHeight="1" x14ac:dyDescent="0.3">
      <c r="A593" s="86" t="s">
        <v>34</v>
      </c>
      <c r="B593" s="87"/>
      <c r="C593" s="88"/>
      <c r="D593" s="86" t="s">
        <v>43</v>
      </c>
      <c r="E593" s="87"/>
      <c r="F593" s="88"/>
      <c r="G593" s="86" t="s">
        <v>15</v>
      </c>
      <c r="H593" s="87"/>
      <c r="I593" s="88"/>
    </row>
    <row r="594" spans="1:9" ht="22.35" customHeight="1" thickBot="1" x14ac:dyDescent="0.35">
      <c r="A594" s="89"/>
      <c r="B594" s="90"/>
      <c r="C594" s="91"/>
      <c r="D594" s="89"/>
      <c r="E594" s="90"/>
      <c r="F594" s="91"/>
      <c r="G594" s="108"/>
      <c r="H594" s="109"/>
      <c r="I594" s="110"/>
    </row>
    <row r="595" spans="1:9" ht="11.25" customHeight="1" thickBot="1" x14ac:dyDescent="0.35"/>
    <row r="596" spans="1:9" ht="17.25" thickBot="1" x14ac:dyDescent="0.35">
      <c r="A596" s="148" t="s">
        <v>25</v>
      </c>
      <c r="B596" s="149"/>
      <c r="C596" s="149"/>
      <c r="D596" s="149"/>
      <c r="E596" s="149"/>
      <c r="F596" s="149"/>
      <c r="G596" s="149"/>
      <c r="H596" s="149"/>
      <c r="I596" s="150"/>
    </row>
    <row r="597" spans="1:9" ht="22.35" customHeight="1" x14ac:dyDescent="0.3">
      <c r="A597" s="92" t="s">
        <v>6</v>
      </c>
      <c r="B597" s="146"/>
      <c r="C597" s="93"/>
      <c r="D597" s="74" t="s">
        <v>7</v>
      </c>
      <c r="E597" s="75"/>
      <c r="F597" s="75"/>
      <c r="G597" s="75"/>
      <c r="H597" s="92" t="s">
        <v>14</v>
      </c>
      <c r="I597" s="93"/>
    </row>
    <row r="598" spans="1:9" ht="22.35" customHeight="1" thickBot="1" x14ac:dyDescent="0.35">
      <c r="A598" s="81">
        <f>INDEX($B$503:$B$515,MATCH(SMALL($A$503:$A586,10),$A$503:$A$515,0),1)</f>
        <v>0</v>
      </c>
      <c r="B598" s="82"/>
      <c r="C598" s="83"/>
      <c r="D598" s="81">
        <f>INDEX($D$503:$D$515,MATCH(SMALL($A$503:$A$515,10),$A$503:$A$515,0),1)</f>
        <v>0</v>
      </c>
      <c r="E598" s="82"/>
      <c r="F598" s="82"/>
      <c r="G598" s="83"/>
      <c r="H598" s="84"/>
      <c r="I598" s="85"/>
    </row>
    <row r="599" spans="1:9" ht="22.35" customHeight="1" x14ac:dyDescent="0.3">
      <c r="A599" s="86" t="s">
        <v>11</v>
      </c>
      <c r="B599" s="87"/>
      <c r="C599" s="88"/>
      <c r="D599" s="86" t="s">
        <v>12</v>
      </c>
      <c r="E599" s="87"/>
      <c r="F599" s="88"/>
      <c r="G599" s="86" t="s">
        <v>13</v>
      </c>
      <c r="H599" s="87"/>
      <c r="I599" s="88"/>
    </row>
    <row r="600" spans="1:9" ht="22.35" customHeight="1" thickBot="1" x14ac:dyDescent="0.35">
      <c r="A600" s="141"/>
      <c r="B600" s="109"/>
      <c r="C600" s="110"/>
      <c r="D600" s="141"/>
      <c r="E600" s="109"/>
      <c r="F600" s="110"/>
      <c r="G600" s="141"/>
      <c r="H600" s="109"/>
      <c r="I600" s="110"/>
    </row>
    <row r="601" spans="1:9" ht="22.35" customHeight="1" x14ac:dyDescent="0.3">
      <c r="A601" s="86" t="s">
        <v>34</v>
      </c>
      <c r="B601" s="87"/>
      <c r="C601" s="88"/>
      <c r="D601" s="86" t="s">
        <v>43</v>
      </c>
      <c r="E601" s="87"/>
      <c r="F601" s="88"/>
      <c r="G601" s="86" t="s">
        <v>15</v>
      </c>
      <c r="H601" s="87"/>
      <c r="I601" s="88"/>
    </row>
    <row r="602" spans="1:9" ht="22.35" customHeight="1" thickBot="1" x14ac:dyDescent="0.35">
      <c r="A602" s="89"/>
      <c r="B602" s="90"/>
      <c r="C602" s="91"/>
      <c r="D602" s="89"/>
      <c r="E602" s="90"/>
      <c r="F602" s="91"/>
      <c r="G602" s="108"/>
      <c r="H602" s="109"/>
      <c r="I602" s="110"/>
    </row>
    <row r="603" spans="1:9" ht="11.25" customHeight="1" thickBot="1" x14ac:dyDescent="0.35"/>
    <row r="604" spans="1:9" ht="17.25" thickBot="1" x14ac:dyDescent="0.35">
      <c r="A604" s="148" t="s">
        <v>72</v>
      </c>
      <c r="B604" s="149"/>
      <c r="C604" s="149"/>
      <c r="D604" s="149"/>
      <c r="E604" s="149"/>
      <c r="F604" s="149"/>
      <c r="G604" s="149"/>
      <c r="H604" s="149"/>
      <c r="I604" s="150"/>
    </row>
    <row r="605" spans="1:9" ht="22.35" customHeight="1" x14ac:dyDescent="0.3">
      <c r="A605" s="92" t="s">
        <v>6</v>
      </c>
      <c r="B605" s="146"/>
      <c r="C605" s="93"/>
      <c r="D605" s="74" t="s">
        <v>7</v>
      </c>
      <c r="E605" s="75"/>
      <c r="F605" s="75"/>
      <c r="G605" s="75"/>
      <c r="H605" s="92" t="s">
        <v>14</v>
      </c>
      <c r="I605" s="93"/>
    </row>
    <row r="606" spans="1:9" ht="22.35" customHeight="1" thickBot="1" x14ac:dyDescent="0.35">
      <c r="A606" s="81">
        <f>INDEX($B$503:$B$515,MATCH(SMALL($A$503:$A594,11),$A$503:$A$515,0),1)</f>
        <v>0</v>
      </c>
      <c r="B606" s="82"/>
      <c r="C606" s="83"/>
      <c r="D606" s="81">
        <f>INDEX($D$503:$D$515,MATCH(SMALL($A$503:$A$515,11),$A$503:$A$515,0),1)</f>
        <v>0</v>
      </c>
      <c r="E606" s="82"/>
      <c r="F606" s="82"/>
      <c r="G606" s="83"/>
      <c r="H606" s="84"/>
      <c r="I606" s="85"/>
    </row>
    <row r="607" spans="1:9" ht="22.35" customHeight="1" x14ac:dyDescent="0.3">
      <c r="A607" s="86" t="s">
        <v>11</v>
      </c>
      <c r="B607" s="87"/>
      <c r="C607" s="88"/>
      <c r="D607" s="86" t="s">
        <v>12</v>
      </c>
      <c r="E607" s="87"/>
      <c r="F607" s="88"/>
      <c r="G607" s="86" t="s">
        <v>13</v>
      </c>
      <c r="H607" s="87"/>
      <c r="I607" s="88"/>
    </row>
    <row r="608" spans="1:9" ht="22.35" customHeight="1" thickBot="1" x14ac:dyDescent="0.35">
      <c r="A608" s="141"/>
      <c r="B608" s="109"/>
      <c r="C608" s="110"/>
      <c r="D608" s="141"/>
      <c r="E608" s="109"/>
      <c r="F608" s="110"/>
      <c r="G608" s="141"/>
      <c r="H608" s="109"/>
      <c r="I608" s="110"/>
    </row>
    <row r="609" spans="1:9" ht="22.35" customHeight="1" x14ac:dyDescent="0.3">
      <c r="A609" s="86" t="s">
        <v>34</v>
      </c>
      <c r="B609" s="87"/>
      <c r="C609" s="88"/>
      <c r="D609" s="86" t="s">
        <v>43</v>
      </c>
      <c r="E609" s="87"/>
      <c r="F609" s="88"/>
      <c r="G609" s="86" t="s">
        <v>15</v>
      </c>
      <c r="H609" s="87"/>
      <c r="I609" s="88"/>
    </row>
    <row r="610" spans="1:9" ht="22.35" customHeight="1" thickBot="1" x14ac:dyDescent="0.35">
      <c r="A610" s="89"/>
      <c r="B610" s="90"/>
      <c r="C610" s="91"/>
      <c r="D610" s="89"/>
      <c r="E610" s="90"/>
      <c r="F610" s="91"/>
      <c r="G610" s="108"/>
      <c r="H610" s="109"/>
      <c r="I610" s="110"/>
    </row>
    <row r="611" spans="1:9" ht="11.25" customHeight="1" thickBot="1" x14ac:dyDescent="0.35"/>
    <row r="612" spans="1:9" ht="17.25" thickBot="1" x14ac:dyDescent="0.35">
      <c r="A612" s="148" t="s">
        <v>73</v>
      </c>
      <c r="B612" s="149"/>
      <c r="C612" s="149"/>
      <c r="D612" s="149"/>
      <c r="E612" s="149"/>
      <c r="F612" s="149"/>
      <c r="G612" s="149"/>
      <c r="H612" s="149"/>
      <c r="I612" s="150"/>
    </row>
    <row r="613" spans="1:9" ht="22.35" customHeight="1" x14ac:dyDescent="0.3">
      <c r="A613" s="92" t="s">
        <v>6</v>
      </c>
      <c r="B613" s="146"/>
      <c r="C613" s="93"/>
      <c r="D613" s="74" t="s">
        <v>7</v>
      </c>
      <c r="E613" s="75"/>
      <c r="F613" s="75"/>
      <c r="G613" s="75"/>
      <c r="H613" s="92" t="s">
        <v>14</v>
      </c>
      <c r="I613" s="93"/>
    </row>
    <row r="614" spans="1:9" ht="22.35" customHeight="1" thickBot="1" x14ac:dyDescent="0.35">
      <c r="A614" s="81">
        <f>INDEX($B$503:$B$515,MATCH(SMALL($A$503:$A602,12),$A$503:$A$515,0),1)</f>
        <v>0</v>
      </c>
      <c r="B614" s="82"/>
      <c r="C614" s="83"/>
      <c r="D614" s="81">
        <f>INDEX($D$503:$D$515,MATCH(SMALL($A$503:$A$515,12),$A$503:$A$515,0),1)</f>
        <v>0</v>
      </c>
      <c r="E614" s="82"/>
      <c r="F614" s="82"/>
      <c r="G614" s="83"/>
      <c r="H614" s="84"/>
      <c r="I614" s="85"/>
    </row>
    <row r="615" spans="1:9" ht="22.35" customHeight="1" x14ac:dyDescent="0.3">
      <c r="A615" s="86" t="s">
        <v>11</v>
      </c>
      <c r="B615" s="87"/>
      <c r="C615" s="88"/>
      <c r="D615" s="86" t="s">
        <v>12</v>
      </c>
      <c r="E615" s="87"/>
      <c r="F615" s="88"/>
      <c r="G615" s="86" t="s">
        <v>13</v>
      </c>
      <c r="H615" s="87"/>
      <c r="I615" s="88"/>
    </row>
    <row r="616" spans="1:9" ht="22.35" customHeight="1" thickBot="1" x14ac:dyDescent="0.35">
      <c r="A616" s="141"/>
      <c r="B616" s="109"/>
      <c r="C616" s="110"/>
      <c r="D616" s="141"/>
      <c r="E616" s="109"/>
      <c r="F616" s="110"/>
      <c r="G616" s="141"/>
      <c r="H616" s="109"/>
      <c r="I616" s="110"/>
    </row>
    <row r="617" spans="1:9" ht="22.35" customHeight="1" x14ac:dyDescent="0.3">
      <c r="A617" s="86" t="s">
        <v>34</v>
      </c>
      <c r="B617" s="87"/>
      <c r="C617" s="88"/>
      <c r="D617" s="86" t="s">
        <v>43</v>
      </c>
      <c r="E617" s="87"/>
      <c r="F617" s="88"/>
      <c r="G617" s="86" t="s">
        <v>15</v>
      </c>
      <c r="H617" s="87"/>
      <c r="I617" s="88"/>
    </row>
    <row r="618" spans="1:9" ht="22.35" customHeight="1" thickBot="1" x14ac:dyDescent="0.35">
      <c r="A618" s="89"/>
      <c r="B618" s="90"/>
      <c r="C618" s="91"/>
      <c r="D618" s="89"/>
      <c r="E618" s="90"/>
      <c r="F618" s="91"/>
      <c r="G618" s="108"/>
      <c r="H618" s="109"/>
      <c r="I618" s="110"/>
    </row>
    <row r="619" spans="1:9" ht="11.25" customHeight="1" thickBot="1" x14ac:dyDescent="0.35"/>
    <row r="620" spans="1:9" ht="17.25" thickBot="1" x14ac:dyDescent="0.35">
      <c r="A620" s="148" t="s">
        <v>74</v>
      </c>
      <c r="B620" s="149"/>
      <c r="C620" s="149"/>
      <c r="D620" s="149"/>
      <c r="E620" s="149"/>
      <c r="F620" s="149"/>
      <c r="G620" s="149"/>
      <c r="H620" s="149"/>
      <c r="I620" s="150"/>
    </row>
    <row r="621" spans="1:9" ht="22.35" customHeight="1" x14ac:dyDescent="0.3">
      <c r="A621" s="92" t="s">
        <v>6</v>
      </c>
      <c r="B621" s="146"/>
      <c r="C621" s="93"/>
      <c r="D621" s="74" t="s">
        <v>7</v>
      </c>
      <c r="E621" s="75"/>
      <c r="F621" s="75"/>
      <c r="G621" s="75"/>
      <c r="H621" s="92" t="s">
        <v>14</v>
      </c>
      <c r="I621" s="93"/>
    </row>
    <row r="622" spans="1:9" ht="22.35" customHeight="1" thickBot="1" x14ac:dyDescent="0.35">
      <c r="A622" s="81">
        <f>INDEX($B$503:$B$515,MATCH(SMALL($A$503:$A610,13),$A$503:$A$515,0),1)</f>
        <v>0</v>
      </c>
      <c r="B622" s="82"/>
      <c r="C622" s="83"/>
      <c r="D622" s="81">
        <f>INDEX($D$503:$D$515,MATCH(SMALL($A$503:$A$515,13),$A$503:$A$515,0),1)</f>
        <v>0</v>
      </c>
      <c r="E622" s="82"/>
      <c r="F622" s="82"/>
      <c r="G622" s="83"/>
      <c r="H622" s="84"/>
      <c r="I622" s="85"/>
    </row>
    <row r="623" spans="1:9" ht="22.35" customHeight="1" x14ac:dyDescent="0.3">
      <c r="A623" s="86" t="s">
        <v>11</v>
      </c>
      <c r="B623" s="87"/>
      <c r="C623" s="88"/>
      <c r="D623" s="86" t="s">
        <v>12</v>
      </c>
      <c r="E623" s="87"/>
      <c r="F623" s="88"/>
      <c r="G623" s="86" t="s">
        <v>13</v>
      </c>
      <c r="H623" s="87"/>
      <c r="I623" s="88"/>
    </row>
    <row r="624" spans="1:9" ht="22.35" customHeight="1" thickBot="1" x14ac:dyDescent="0.35">
      <c r="A624" s="141"/>
      <c r="B624" s="109"/>
      <c r="C624" s="110"/>
      <c r="D624" s="141"/>
      <c r="E624" s="109"/>
      <c r="F624" s="110"/>
      <c r="G624" s="141"/>
      <c r="H624" s="109"/>
      <c r="I624" s="110"/>
    </row>
    <row r="625" spans="1:9" ht="22.35" customHeight="1" x14ac:dyDescent="0.3">
      <c r="A625" s="86" t="s">
        <v>34</v>
      </c>
      <c r="B625" s="87"/>
      <c r="C625" s="88"/>
      <c r="D625" s="86" t="s">
        <v>43</v>
      </c>
      <c r="E625" s="87"/>
      <c r="F625" s="88"/>
      <c r="G625" s="86" t="s">
        <v>15</v>
      </c>
      <c r="H625" s="87"/>
      <c r="I625" s="88"/>
    </row>
    <row r="626" spans="1:9" ht="22.35" customHeight="1" thickBot="1" x14ac:dyDescent="0.35">
      <c r="A626" s="89"/>
      <c r="B626" s="90"/>
      <c r="C626" s="91"/>
      <c r="D626" s="89"/>
      <c r="E626" s="90"/>
      <c r="F626" s="91"/>
      <c r="G626" s="108"/>
      <c r="H626" s="109"/>
      <c r="I626" s="110"/>
    </row>
    <row r="628" spans="1:9" x14ac:dyDescent="0.3">
      <c r="A628" s="133" t="s">
        <v>52</v>
      </c>
      <c r="B628" s="133"/>
      <c r="C628" s="133"/>
      <c r="D628" s="133"/>
      <c r="E628" s="133"/>
      <c r="F628" s="133"/>
      <c r="G628" s="133"/>
      <c r="H628" s="133"/>
      <c r="I628" s="133"/>
    </row>
    <row r="629" spans="1:9" ht="17.25" thickBot="1" x14ac:dyDescent="0.35"/>
    <row r="630" spans="1:9" ht="24" customHeight="1" x14ac:dyDescent="0.3">
      <c r="A630" s="111" t="s">
        <v>64</v>
      </c>
      <c r="B630" s="112"/>
      <c r="C630" s="147"/>
      <c r="D630" s="147"/>
      <c r="E630" s="147"/>
      <c r="F630" s="147"/>
      <c r="G630" s="147"/>
      <c r="H630" s="3"/>
      <c r="I630" s="4"/>
    </row>
    <row r="631" spans="1:9" x14ac:dyDescent="0.3">
      <c r="A631" s="19"/>
      <c r="B631" s="20"/>
      <c r="C631" s="20"/>
      <c r="D631" s="20"/>
      <c r="E631" s="20"/>
      <c r="F631" s="21"/>
      <c r="G631" s="102" t="s">
        <v>9</v>
      </c>
      <c r="H631" s="102"/>
      <c r="I631" s="103"/>
    </row>
    <row r="632" spans="1:9" ht="30.75" thickBot="1" x14ac:dyDescent="0.35">
      <c r="A632" s="25" t="s">
        <v>42</v>
      </c>
      <c r="B632" s="104" t="s">
        <v>6</v>
      </c>
      <c r="C632" s="104"/>
      <c r="D632" s="104" t="s">
        <v>7</v>
      </c>
      <c r="E632" s="104"/>
      <c r="F632" s="105"/>
      <c r="G632" s="16" t="s">
        <v>4</v>
      </c>
      <c r="H632" s="39" t="s">
        <v>5</v>
      </c>
      <c r="I632" s="17" t="s">
        <v>8</v>
      </c>
    </row>
    <row r="633" spans="1:9" ht="21" customHeight="1" x14ac:dyDescent="0.3">
      <c r="A633" s="26">
        <v>1</v>
      </c>
      <c r="B633" s="106"/>
      <c r="C633" s="106"/>
      <c r="D633" s="106"/>
      <c r="E633" s="106"/>
      <c r="F633" s="107"/>
      <c r="G633" s="10"/>
      <c r="H633" s="11"/>
      <c r="I633" s="12"/>
    </row>
    <row r="634" spans="1:9" ht="21" customHeight="1" x14ac:dyDescent="0.3">
      <c r="A634" s="27">
        <v>2</v>
      </c>
      <c r="B634" s="94"/>
      <c r="C634" s="94"/>
      <c r="D634" s="94"/>
      <c r="E634" s="94"/>
      <c r="F634" s="95"/>
      <c r="G634" s="13"/>
      <c r="H634" s="14"/>
      <c r="I634" s="15"/>
    </row>
    <row r="635" spans="1:9" ht="21" customHeight="1" x14ac:dyDescent="0.3">
      <c r="A635" s="27">
        <v>3</v>
      </c>
      <c r="B635" s="101"/>
      <c r="C635" s="101"/>
      <c r="D635" s="94"/>
      <c r="E635" s="94"/>
      <c r="F635" s="95"/>
      <c r="G635" s="13"/>
      <c r="H635" s="14"/>
      <c r="I635" s="15"/>
    </row>
    <row r="636" spans="1:9" ht="21" customHeight="1" x14ac:dyDescent="0.3">
      <c r="A636" s="27">
        <v>4</v>
      </c>
      <c r="B636" s="94"/>
      <c r="C636" s="94"/>
      <c r="D636" s="94"/>
      <c r="E636" s="94"/>
      <c r="F636" s="95"/>
      <c r="G636" s="13"/>
      <c r="H636" s="14"/>
      <c r="I636" s="15"/>
    </row>
    <row r="637" spans="1:9" ht="21" customHeight="1" x14ac:dyDescent="0.3">
      <c r="A637" s="27">
        <v>5</v>
      </c>
      <c r="B637" s="94"/>
      <c r="C637" s="94"/>
      <c r="D637" s="94"/>
      <c r="E637" s="94"/>
      <c r="F637" s="95"/>
      <c r="G637" s="13"/>
      <c r="H637" s="14"/>
      <c r="I637" s="15"/>
    </row>
    <row r="638" spans="1:9" ht="21" customHeight="1" thickBot="1" x14ac:dyDescent="0.35">
      <c r="A638" s="28">
        <v>6</v>
      </c>
      <c r="B638" s="96"/>
      <c r="C638" s="96"/>
      <c r="D638" s="96"/>
      <c r="E638" s="96"/>
      <c r="F638" s="97"/>
      <c r="G638" s="22"/>
      <c r="H638" s="23"/>
      <c r="I638" s="24"/>
    </row>
    <row r="639" spans="1:9" ht="17.25" thickBot="1" x14ac:dyDescent="0.35"/>
    <row r="640" spans="1:9" ht="17.25" thickBot="1" x14ac:dyDescent="0.35">
      <c r="A640" s="114" t="s">
        <v>71</v>
      </c>
      <c r="B640" s="115"/>
      <c r="C640" s="115"/>
      <c r="D640" s="115"/>
      <c r="E640" s="115"/>
      <c r="F640" s="115"/>
      <c r="G640" s="115"/>
      <c r="H640" s="115"/>
      <c r="I640" s="116"/>
    </row>
    <row r="641" spans="1:9" x14ac:dyDescent="0.3">
      <c r="A641" s="117"/>
      <c r="B641" s="118"/>
      <c r="C641" s="118"/>
      <c r="D641" s="118"/>
      <c r="E641" s="118"/>
      <c r="F641" s="118"/>
      <c r="G641" s="118"/>
      <c r="H641" s="118"/>
      <c r="I641" s="119"/>
    </row>
    <row r="642" spans="1:9" x14ac:dyDescent="0.3">
      <c r="A642" s="120"/>
      <c r="B642" s="121"/>
      <c r="C642" s="121"/>
      <c r="D642" s="121"/>
      <c r="E642" s="121"/>
      <c r="F642" s="121"/>
      <c r="G642" s="121"/>
      <c r="H642" s="121"/>
      <c r="I642" s="122"/>
    </row>
    <row r="643" spans="1:9" x14ac:dyDescent="0.3">
      <c r="A643" s="120"/>
      <c r="B643" s="121"/>
      <c r="C643" s="121"/>
      <c r="D643" s="121"/>
      <c r="E643" s="121"/>
      <c r="F643" s="121"/>
      <c r="G643" s="121"/>
      <c r="H643" s="121"/>
      <c r="I643" s="122"/>
    </row>
    <row r="644" spans="1:9" ht="17.25" thickBot="1" x14ac:dyDescent="0.35">
      <c r="A644" s="123"/>
      <c r="B644" s="124"/>
      <c r="C644" s="124"/>
      <c r="D644" s="124"/>
      <c r="E644" s="124"/>
      <c r="F644" s="124"/>
      <c r="G644" s="124"/>
      <c r="H644" s="124"/>
      <c r="I644" s="125"/>
    </row>
    <row r="645" spans="1:9" ht="17.25" thickBot="1" x14ac:dyDescent="0.35"/>
    <row r="646" spans="1:9" ht="17.25" thickBot="1" x14ac:dyDescent="0.35">
      <c r="A646" s="98" t="s">
        <v>10</v>
      </c>
      <c r="B646" s="99"/>
      <c r="C646" s="99"/>
      <c r="D646" s="99"/>
      <c r="E646" s="99"/>
      <c r="F646" s="99"/>
      <c r="G646" s="99"/>
      <c r="H646" s="99"/>
      <c r="I646" s="100"/>
    </row>
    <row r="647" spans="1:9" ht="21" customHeight="1" x14ac:dyDescent="0.3">
      <c r="A647" s="92" t="s">
        <v>6</v>
      </c>
      <c r="B647" s="146"/>
      <c r="C647" s="93"/>
      <c r="D647" s="74" t="s">
        <v>7</v>
      </c>
      <c r="E647" s="75"/>
      <c r="F647" s="75"/>
      <c r="G647" s="75"/>
      <c r="H647" s="92" t="s">
        <v>14</v>
      </c>
      <c r="I647" s="93"/>
    </row>
    <row r="648" spans="1:9" ht="21" customHeight="1" thickBot="1" x14ac:dyDescent="0.35">
      <c r="A648" s="81" t="e">
        <f>INDEX(B633:B638,MATCH(MAX(G633:G638),G633:G638,0))</f>
        <v>#N/A</v>
      </c>
      <c r="B648" s="82"/>
      <c r="C648" s="83"/>
      <c r="D648" s="81" t="e">
        <f>INDEX(D633:D638,MATCH(MAX(G633:G638),G633:G638,0))</f>
        <v>#N/A</v>
      </c>
      <c r="E648" s="82"/>
      <c r="F648" s="82"/>
      <c r="G648" s="83"/>
      <c r="H648" s="84"/>
      <c r="I648" s="85"/>
    </row>
    <row r="649" spans="1:9" ht="21" customHeight="1" x14ac:dyDescent="0.3">
      <c r="A649" s="86" t="s">
        <v>11</v>
      </c>
      <c r="B649" s="87"/>
      <c r="C649" s="88"/>
      <c r="D649" s="86" t="s">
        <v>12</v>
      </c>
      <c r="E649" s="87"/>
      <c r="F649" s="88"/>
      <c r="G649" s="86" t="s">
        <v>13</v>
      </c>
      <c r="H649" s="87"/>
      <c r="I649" s="88"/>
    </row>
    <row r="650" spans="1:9" ht="21" customHeight="1" thickBot="1" x14ac:dyDescent="0.35">
      <c r="A650" s="141"/>
      <c r="B650" s="109"/>
      <c r="C650" s="110"/>
      <c r="D650" s="141"/>
      <c r="E650" s="109"/>
      <c r="F650" s="110"/>
      <c r="G650" s="141"/>
      <c r="H650" s="109"/>
      <c r="I650" s="110"/>
    </row>
    <row r="651" spans="1:9" ht="21" customHeight="1" x14ac:dyDescent="0.3">
      <c r="A651" s="86" t="s">
        <v>34</v>
      </c>
      <c r="B651" s="87"/>
      <c r="C651" s="88"/>
      <c r="D651" s="86" t="s">
        <v>43</v>
      </c>
      <c r="E651" s="87"/>
      <c r="F651" s="88"/>
      <c r="G651" s="86" t="s">
        <v>15</v>
      </c>
      <c r="H651" s="87"/>
      <c r="I651" s="88"/>
    </row>
    <row r="652" spans="1:9" ht="21" customHeight="1" thickBot="1" x14ac:dyDescent="0.35">
      <c r="A652" s="89"/>
      <c r="B652" s="90"/>
      <c r="C652" s="91"/>
      <c r="D652" s="89"/>
      <c r="E652" s="90"/>
      <c r="F652" s="91"/>
      <c r="G652" s="108"/>
      <c r="H652" s="109"/>
      <c r="I652" s="110"/>
    </row>
    <row r="653" spans="1:9" ht="28.15" customHeight="1" thickBot="1" x14ac:dyDescent="0.35"/>
    <row r="654" spans="1:9" ht="24" customHeight="1" x14ac:dyDescent="0.3">
      <c r="A654" s="111" t="s">
        <v>65</v>
      </c>
      <c r="B654" s="112"/>
      <c r="C654" s="147"/>
      <c r="D654" s="147"/>
      <c r="E654" s="147"/>
      <c r="F654" s="147"/>
      <c r="G654" s="147"/>
      <c r="H654" s="3"/>
      <c r="I654" s="4"/>
    </row>
    <row r="655" spans="1:9" x14ac:dyDescent="0.3">
      <c r="A655" s="19"/>
      <c r="B655" s="20"/>
      <c r="C655" s="20"/>
      <c r="D655" s="20"/>
      <c r="E655" s="20"/>
      <c r="F655" s="21"/>
      <c r="G655" s="102" t="s">
        <v>9</v>
      </c>
      <c r="H655" s="102"/>
      <c r="I655" s="103"/>
    </row>
    <row r="656" spans="1:9" ht="30.75" thickBot="1" x14ac:dyDescent="0.35">
      <c r="A656" s="25" t="s">
        <v>42</v>
      </c>
      <c r="B656" s="104" t="s">
        <v>6</v>
      </c>
      <c r="C656" s="104"/>
      <c r="D656" s="104" t="s">
        <v>7</v>
      </c>
      <c r="E656" s="104"/>
      <c r="F656" s="105"/>
      <c r="G656" s="16" t="s">
        <v>4</v>
      </c>
      <c r="H656" s="39" t="s">
        <v>5</v>
      </c>
      <c r="I656" s="17" t="s">
        <v>8</v>
      </c>
    </row>
    <row r="657" spans="1:9" ht="21" customHeight="1" x14ac:dyDescent="0.3">
      <c r="A657" s="26">
        <v>1</v>
      </c>
      <c r="B657" s="106"/>
      <c r="C657" s="106"/>
      <c r="D657" s="106"/>
      <c r="E657" s="106"/>
      <c r="F657" s="107"/>
      <c r="G657" s="10"/>
      <c r="H657" s="11"/>
      <c r="I657" s="12"/>
    </row>
    <row r="658" spans="1:9" ht="21" customHeight="1" x14ac:dyDescent="0.3">
      <c r="A658" s="27">
        <v>2</v>
      </c>
      <c r="B658" s="94"/>
      <c r="C658" s="94"/>
      <c r="D658" s="94"/>
      <c r="E658" s="94"/>
      <c r="F658" s="95"/>
      <c r="G658" s="13"/>
      <c r="H658" s="14"/>
      <c r="I658" s="15"/>
    </row>
    <row r="659" spans="1:9" ht="21" customHeight="1" x14ac:dyDescent="0.3">
      <c r="A659" s="27">
        <v>3</v>
      </c>
      <c r="B659" s="101"/>
      <c r="C659" s="101"/>
      <c r="D659" s="94"/>
      <c r="E659" s="94"/>
      <c r="F659" s="95"/>
      <c r="G659" s="13"/>
      <c r="H659" s="14"/>
      <c r="I659" s="15"/>
    </row>
    <row r="660" spans="1:9" ht="21" customHeight="1" x14ac:dyDescent="0.3">
      <c r="A660" s="27">
        <v>4</v>
      </c>
      <c r="B660" s="94"/>
      <c r="C660" s="94"/>
      <c r="D660" s="94"/>
      <c r="E660" s="94"/>
      <c r="F660" s="95"/>
      <c r="G660" s="13"/>
      <c r="H660" s="14"/>
      <c r="I660" s="15"/>
    </row>
    <row r="661" spans="1:9" ht="21" customHeight="1" x14ac:dyDescent="0.3">
      <c r="A661" s="27">
        <v>5</v>
      </c>
      <c r="B661" s="94"/>
      <c r="C661" s="94"/>
      <c r="D661" s="94"/>
      <c r="E661" s="94"/>
      <c r="F661" s="95"/>
      <c r="G661" s="13"/>
      <c r="H661" s="14"/>
      <c r="I661" s="15"/>
    </row>
    <row r="662" spans="1:9" ht="21" customHeight="1" thickBot="1" x14ac:dyDescent="0.35">
      <c r="A662" s="28">
        <v>6</v>
      </c>
      <c r="B662" s="96"/>
      <c r="C662" s="96"/>
      <c r="D662" s="96"/>
      <c r="E662" s="96"/>
      <c r="F662" s="97"/>
      <c r="G662" s="22"/>
      <c r="H662" s="23"/>
      <c r="I662" s="24"/>
    </row>
    <row r="663" spans="1:9" ht="17.25" thickBot="1" x14ac:dyDescent="0.35"/>
    <row r="664" spans="1:9" ht="17.25" thickBot="1" x14ac:dyDescent="0.35">
      <c r="A664" s="114" t="s">
        <v>71</v>
      </c>
      <c r="B664" s="115"/>
      <c r="C664" s="115"/>
      <c r="D664" s="115"/>
      <c r="E664" s="115"/>
      <c r="F664" s="115"/>
      <c r="G664" s="115"/>
      <c r="H664" s="115"/>
      <c r="I664" s="116"/>
    </row>
    <row r="665" spans="1:9" x14ac:dyDescent="0.3">
      <c r="A665" s="117"/>
      <c r="B665" s="118"/>
      <c r="C665" s="118"/>
      <c r="D665" s="118"/>
      <c r="E665" s="118"/>
      <c r="F665" s="118"/>
      <c r="G665" s="118"/>
      <c r="H665" s="118"/>
      <c r="I665" s="119"/>
    </row>
    <row r="666" spans="1:9" x14ac:dyDescent="0.3">
      <c r="A666" s="120"/>
      <c r="B666" s="121"/>
      <c r="C666" s="121"/>
      <c r="D666" s="121"/>
      <c r="E666" s="121"/>
      <c r="F666" s="121"/>
      <c r="G666" s="121"/>
      <c r="H666" s="121"/>
      <c r="I666" s="122"/>
    </row>
    <row r="667" spans="1:9" x14ac:dyDescent="0.3">
      <c r="A667" s="120"/>
      <c r="B667" s="121"/>
      <c r="C667" s="121"/>
      <c r="D667" s="121"/>
      <c r="E667" s="121"/>
      <c r="F667" s="121"/>
      <c r="G667" s="121"/>
      <c r="H667" s="121"/>
      <c r="I667" s="122"/>
    </row>
    <row r="668" spans="1:9" ht="17.25" thickBot="1" x14ac:dyDescent="0.35">
      <c r="A668" s="123"/>
      <c r="B668" s="124"/>
      <c r="C668" s="124"/>
      <c r="D668" s="124"/>
      <c r="E668" s="124"/>
      <c r="F668" s="124"/>
      <c r="G668" s="124"/>
      <c r="H668" s="124"/>
      <c r="I668" s="125"/>
    </row>
    <row r="669" spans="1:9" ht="17.25" thickBot="1" x14ac:dyDescent="0.35"/>
    <row r="670" spans="1:9" ht="17.25" thickBot="1" x14ac:dyDescent="0.35">
      <c r="A670" s="98" t="s">
        <v>10</v>
      </c>
      <c r="B670" s="99"/>
      <c r="C670" s="99"/>
      <c r="D670" s="99"/>
      <c r="E670" s="99"/>
      <c r="F670" s="99"/>
      <c r="G670" s="99"/>
      <c r="H670" s="99"/>
      <c r="I670" s="100"/>
    </row>
    <row r="671" spans="1:9" ht="21" customHeight="1" x14ac:dyDescent="0.3">
      <c r="A671" s="92" t="s">
        <v>6</v>
      </c>
      <c r="B671" s="146"/>
      <c r="C671" s="93"/>
      <c r="D671" s="74" t="s">
        <v>7</v>
      </c>
      <c r="E671" s="75"/>
      <c r="F671" s="75"/>
      <c r="G671" s="75"/>
      <c r="H671" s="92" t="s">
        <v>14</v>
      </c>
      <c r="I671" s="93"/>
    </row>
    <row r="672" spans="1:9" ht="21" customHeight="1" thickBot="1" x14ac:dyDescent="0.35">
      <c r="A672" s="81" t="e">
        <f>INDEX(B657:B662,MATCH(MAX(G657:G662),G657:G662,0))</f>
        <v>#N/A</v>
      </c>
      <c r="B672" s="82"/>
      <c r="C672" s="83"/>
      <c r="D672" s="81" t="e">
        <f>INDEX(D657:D662,MATCH(MAX(G657:G662),G657:G662,0))</f>
        <v>#N/A</v>
      </c>
      <c r="E672" s="82"/>
      <c r="F672" s="82"/>
      <c r="G672" s="83"/>
      <c r="H672" s="84"/>
      <c r="I672" s="85"/>
    </row>
    <row r="673" spans="1:9" ht="21" customHeight="1" x14ac:dyDescent="0.3">
      <c r="A673" s="86" t="s">
        <v>11</v>
      </c>
      <c r="B673" s="87"/>
      <c r="C673" s="88"/>
      <c r="D673" s="86" t="s">
        <v>12</v>
      </c>
      <c r="E673" s="87"/>
      <c r="F673" s="88"/>
      <c r="G673" s="86" t="s">
        <v>13</v>
      </c>
      <c r="H673" s="87"/>
      <c r="I673" s="88"/>
    </row>
    <row r="674" spans="1:9" ht="21" customHeight="1" thickBot="1" x14ac:dyDescent="0.35">
      <c r="A674" s="141"/>
      <c r="B674" s="109"/>
      <c r="C674" s="110"/>
      <c r="D674" s="141"/>
      <c r="E674" s="109"/>
      <c r="F674" s="110"/>
      <c r="G674" s="141"/>
      <c r="H674" s="109"/>
      <c r="I674" s="110"/>
    </row>
    <row r="675" spans="1:9" ht="21" customHeight="1" x14ac:dyDescent="0.3">
      <c r="A675" s="86" t="s">
        <v>34</v>
      </c>
      <c r="B675" s="87"/>
      <c r="C675" s="88"/>
      <c r="D675" s="86" t="s">
        <v>43</v>
      </c>
      <c r="E675" s="87"/>
      <c r="F675" s="88"/>
      <c r="G675" s="86" t="s">
        <v>15</v>
      </c>
      <c r="H675" s="87"/>
      <c r="I675" s="88"/>
    </row>
    <row r="676" spans="1:9" ht="21" customHeight="1" thickBot="1" x14ac:dyDescent="0.35">
      <c r="A676" s="89"/>
      <c r="B676" s="90"/>
      <c r="C676" s="91"/>
      <c r="D676" s="89"/>
      <c r="E676" s="90"/>
      <c r="F676" s="91"/>
      <c r="G676" s="108"/>
      <c r="H676" s="109"/>
      <c r="I676" s="110"/>
    </row>
    <row r="677" spans="1:9" ht="28.15" customHeight="1" thickBot="1" x14ac:dyDescent="0.35"/>
    <row r="678" spans="1:9" ht="24" customHeight="1" x14ac:dyDescent="0.3">
      <c r="A678" s="111" t="s">
        <v>66</v>
      </c>
      <c r="B678" s="112"/>
      <c r="C678" s="147"/>
      <c r="D678" s="147"/>
      <c r="E678" s="147"/>
      <c r="F678" s="147"/>
      <c r="G678" s="147"/>
      <c r="H678" s="3"/>
      <c r="I678" s="4"/>
    </row>
    <row r="679" spans="1:9" x14ac:dyDescent="0.3">
      <c r="A679" s="19"/>
      <c r="B679" s="20"/>
      <c r="C679" s="20"/>
      <c r="D679" s="20"/>
      <c r="E679" s="20"/>
      <c r="F679" s="21"/>
      <c r="G679" s="102" t="s">
        <v>9</v>
      </c>
      <c r="H679" s="102"/>
      <c r="I679" s="103"/>
    </row>
    <row r="680" spans="1:9" ht="30.75" thickBot="1" x14ac:dyDescent="0.35">
      <c r="A680" s="25" t="s">
        <v>42</v>
      </c>
      <c r="B680" s="104" t="s">
        <v>6</v>
      </c>
      <c r="C680" s="104"/>
      <c r="D680" s="104" t="s">
        <v>7</v>
      </c>
      <c r="E680" s="104"/>
      <c r="F680" s="105"/>
      <c r="G680" s="16" t="s">
        <v>4</v>
      </c>
      <c r="H680" s="39" t="s">
        <v>5</v>
      </c>
      <c r="I680" s="17" t="s">
        <v>8</v>
      </c>
    </row>
    <row r="681" spans="1:9" ht="22.35" customHeight="1" x14ac:dyDescent="0.3">
      <c r="A681" s="26">
        <v>1</v>
      </c>
      <c r="B681" s="106"/>
      <c r="C681" s="106"/>
      <c r="D681" s="106"/>
      <c r="E681" s="106"/>
      <c r="F681" s="107"/>
      <c r="G681" s="10"/>
      <c r="H681" s="11"/>
      <c r="I681" s="12"/>
    </row>
    <row r="682" spans="1:9" ht="22.35" customHeight="1" x14ac:dyDescent="0.3">
      <c r="A682" s="27">
        <v>2</v>
      </c>
      <c r="B682" s="94"/>
      <c r="C682" s="94"/>
      <c r="D682" s="94"/>
      <c r="E682" s="94"/>
      <c r="F682" s="95"/>
      <c r="G682" s="13"/>
      <c r="H682" s="14"/>
      <c r="I682" s="15"/>
    </row>
    <row r="683" spans="1:9" ht="22.35" customHeight="1" x14ac:dyDescent="0.3">
      <c r="A683" s="27">
        <v>3</v>
      </c>
      <c r="B683" s="101"/>
      <c r="C683" s="101"/>
      <c r="D683" s="94"/>
      <c r="E683" s="94"/>
      <c r="F683" s="95"/>
      <c r="G683" s="13"/>
      <c r="H683" s="14"/>
      <c r="I683" s="15"/>
    </row>
    <row r="684" spans="1:9" ht="22.35" customHeight="1" x14ac:dyDescent="0.3">
      <c r="A684" s="27">
        <v>4</v>
      </c>
      <c r="B684" s="94"/>
      <c r="C684" s="94"/>
      <c r="D684" s="94"/>
      <c r="E684" s="94"/>
      <c r="F684" s="95"/>
      <c r="G684" s="13"/>
      <c r="H684" s="14"/>
      <c r="I684" s="15"/>
    </row>
    <row r="685" spans="1:9" ht="22.35" customHeight="1" x14ac:dyDescent="0.3">
      <c r="A685" s="27">
        <v>5</v>
      </c>
      <c r="B685" s="94"/>
      <c r="C685" s="94"/>
      <c r="D685" s="94"/>
      <c r="E685" s="94"/>
      <c r="F685" s="95"/>
      <c r="G685" s="13"/>
      <c r="H685" s="14"/>
      <c r="I685" s="15"/>
    </row>
    <row r="686" spans="1:9" ht="22.35" customHeight="1" thickBot="1" x14ac:dyDescent="0.35">
      <c r="A686" s="28">
        <v>6</v>
      </c>
      <c r="B686" s="96"/>
      <c r="C686" s="96"/>
      <c r="D686" s="96"/>
      <c r="E686" s="96"/>
      <c r="F686" s="97"/>
      <c r="G686" s="22"/>
      <c r="H686" s="23"/>
      <c r="I686" s="24"/>
    </row>
    <row r="687" spans="1:9" ht="17.25" thickBot="1" x14ac:dyDescent="0.35"/>
    <row r="688" spans="1:9" ht="17.25" thickBot="1" x14ac:dyDescent="0.35">
      <c r="A688" s="114" t="s">
        <v>71</v>
      </c>
      <c r="B688" s="115"/>
      <c r="C688" s="115"/>
      <c r="D688" s="115"/>
      <c r="E688" s="115"/>
      <c r="F688" s="115"/>
      <c r="G688" s="115"/>
      <c r="H688" s="115"/>
      <c r="I688" s="116"/>
    </row>
    <row r="689" spans="1:9" x14ac:dyDescent="0.3">
      <c r="A689" s="117"/>
      <c r="B689" s="118"/>
      <c r="C689" s="118"/>
      <c r="D689" s="118"/>
      <c r="E689" s="118"/>
      <c r="F689" s="118"/>
      <c r="G689" s="118"/>
      <c r="H689" s="118"/>
      <c r="I689" s="119"/>
    </row>
    <row r="690" spans="1:9" x14ac:dyDescent="0.3">
      <c r="A690" s="120"/>
      <c r="B690" s="121"/>
      <c r="C690" s="121"/>
      <c r="D690" s="121"/>
      <c r="E690" s="121"/>
      <c r="F690" s="121"/>
      <c r="G690" s="121"/>
      <c r="H690" s="121"/>
      <c r="I690" s="122"/>
    </row>
    <row r="691" spans="1:9" x14ac:dyDescent="0.3">
      <c r="A691" s="120"/>
      <c r="B691" s="121"/>
      <c r="C691" s="121"/>
      <c r="D691" s="121"/>
      <c r="E691" s="121"/>
      <c r="F691" s="121"/>
      <c r="G691" s="121"/>
      <c r="H691" s="121"/>
      <c r="I691" s="122"/>
    </row>
    <row r="692" spans="1:9" ht="17.25" thickBot="1" x14ac:dyDescent="0.35">
      <c r="A692" s="123"/>
      <c r="B692" s="124"/>
      <c r="C692" s="124"/>
      <c r="D692" s="124"/>
      <c r="E692" s="124"/>
      <c r="F692" s="124"/>
      <c r="G692" s="124"/>
      <c r="H692" s="124"/>
      <c r="I692" s="125"/>
    </row>
    <row r="693" spans="1:9" ht="17.25" thickBot="1" x14ac:dyDescent="0.35"/>
    <row r="694" spans="1:9" ht="17.25" thickBot="1" x14ac:dyDescent="0.35">
      <c r="A694" s="98" t="s">
        <v>10</v>
      </c>
      <c r="B694" s="99"/>
      <c r="C694" s="99"/>
      <c r="D694" s="99"/>
      <c r="E694" s="99"/>
      <c r="F694" s="99"/>
      <c r="G694" s="99"/>
      <c r="H694" s="99"/>
      <c r="I694" s="100"/>
    </row>
    <row r="695" spans="1:9" x14ac:dyDescent="0.3">
      <c r="A695" s="92" t="s">
        <v>6</v>
      </c>
      <c r="B695" s="146"/>
      <c r="C695" s="93"/>
      <c r="D695" s="74" t="s">
        <v>7</v>
      </c>
      <c r="E695" s="75"/>
      <c r="F695" s="75"/>
      <c r="G695" s="75"/>
      <c r="H695" s="92" t="s">
        <v>14</v>
      </c>
      <c r="I695" s="93"/>
    </row>
    <row r="696" spans="1:9" ht="17.25" thickBot="1" x14ac:dyDescent="0.35">
      <c r="A696" s="81" t="e">
        <f>INDEX(B681:B686,MATCH(MAX(G681:G686),G681:G686,0))</f>
        <v>#N/A</v>
      </c>
      <c r="B696" s="82"/>
      <c r="C696" s="83"/>
      <c r="D696" s="81" t="e">
        <f>INDEX(D681:D686,MATCH(MAX(G681:G686),G681:G686,0))</f>
        <v>#N/A</v>
      </c>
      <c r="E696" s="82"/>
      <c r="F696" s="82"/>
      <c r="G696" s="83"/>
      <c r="H696" s="84"/>
      <c r="I696" s="85"/>
    </row>
    <row r="697" spans="1:9" x14ac:dyDescent="0.3">
      <c r="A697" s="86" t="s">
        <v>11</v>
      </c>
      <c r="B697" s="87"/>
      <c r="C697" s="88"/>
      <c r="D697" s="86" t="s">
        <v>12</v>
      </c>
      <c r="E697" s="87"/>
      <c r="F697" s="88"/>
      <c r="G697" s="86" t="s">
        <v>13</v>
      </c>
      <c r="H697" s="87"/>
      <c r="I697" s="88"/>
    </row>
    <row r="698" spans="1:9" ht="17.25" thickBot="1" x14ac:dyDescent="0.35">
      <c r="A698" s="141"/>
      <c r="B698" s="109"/>
      <c r="C698" s="110"/>
      <c r="D698" s="141"/>
      <c r="E698" s="109"/>
      <c r="F698" s="110"/>
      <c r="G698" s="141"/>
      <c r="H698" s="109"/>
      <c r="I698" s="110"/>
    </row>
    <row r="699" spans="1:9" x14ac:dyDescent="0.3">
      <c r="A699" s="86" t="s">
        <v>34</v>
      </c>
      <c r="B699" s="87"/>
      <c r="C699" s="88"/>
      <c r="D699" s="86" t="s">
        <v>43</v>
      </c>
      <c r="E699" s="87"/>
      <c r="F699" s="88"/>
      <c r="G699" s="86" t="s">
        <v>15</v>
      </c>
      <c r="H699" s="87"/>
      <c r="I699" s="88"/>
    </row>
    <row r="700" spans="1:9" ht="17.25" thickBot="1" x14ac:dyDescent="0.35">
      <c r="A700" s="89"/>
      <c r="B700" s="90"/>
      <c r="C700" s="91"/>
      <c r="D700" s="89"/>
      <c r="E700" s="90"/>
      <c r="F700" s="91"/>
      <c r="G700" s="108"/>
      <c r="H700" s="109"/>
      <c r="I700" s="110"/>
    </row>
    <row r="701" spans="1:9" ht="28.15" customHeight="1" thickBot="1" x14ac:dyDescent="0.35"/>
    <row r="702" spans="1:9" ht="24" customHeight="1" x14ac:dyDescent="0.3">
      <c r="A702" s="111" t="s">
        <v>67</v>
      </c>
      <c r="B702" s="112"/>
      <c r="C702" s="147"/>
      <c r="D702" s="147"/>
      <c r="E702" s="147"/>
      <c r="F702" s="147"/>
      <c r="G702" s="147"/>
      <c r="H702" s="3"/>
      <c r="I702" s="4"/>
    </row>
    <row r="703" spans="1:9" x14ac:dyDescent="0.3">
      <c r="A703" s="19"/>
      <c r="B703" s="20"/>
      <c r="C703" s="20"/>
      <c r="D703" s="20"/>
      <c r="E703" s="20"/>
      <c r="F703" s="21"/>
      <c r="G703" s="102" t="s">
        <v>9</v>
      </c>
      <c r="H703" s="102"/>
      <c r="I703" s="103"/>
    </row>
    <row r="704" spans="1:9" ht="30.75" thickBot="1" x14ac:dyDescent="0.35">
      <c r="A704" s="25" t="s">
        <v>42</v>
      </c>
      <c r="B704" s="104" t="s">
        <v>6</v>
      </c>
      <c r="C704" s="104"/>
      <c r="D704" s="104" t="s">
        <v>7</v>
      </c>
      <c r="E704" s="104"/>
      <c r="F704" s="105"/>
      <c r="G704" s="16" t="s">
        <v>4</v>
      </c>
      <c r="H704" s="39" t="s">
        <v>5</v>
      </c>
      <c r="I704" s="17" t="s">
        <v>8</v>
      </c>
    </row>
    <row r="705" spans="1:9" ht="22.35" customHeight="1" x14ac:dyDescent="0.3">
      <c r="A705" s="26">
        <v>1</v>
      </c>
      <c r="B705" s="106"/>
      <c r="C705" s="106"/>
      <c r="D705" s="106"/>
      <c r="E705" s="106"/>
      <c r="F705" s="107"/>
      <c r="G705" s="10"/>
      <c r="H705" s="11"/>
      <c r="I705" s="12"/>
    </row>
    <row r="706" spans="1:9" ht="22.35" customHeight="1" x14ac:dyDescent="0.3">
      <c r="A706" s="27">
        <v>2</v>
      </c>
      <c r="B706" s="94"/>
      <c r="C706" s="94"/>
      <c r="D706" s="94"/>
      <c r="E706" s="94"/>
      <c r="F706" s="95"/>
      <c r="G706" s="13"/>
      <c r="H706" s="14"/>
      <c r="I706" s="15"/>
    </row>
    <row r="707" spans="1:9" ht="22.35" customHeight="1" x14ac:dyDescent="0.3">
      <c r="A707" s="27">
        <v>3</v>
      </c>
      <c r="B707" s="101"/>
      <c r="C707" s="101"/>
      <c r="D707" s="94"/>
      <c r="E707" s="94"/>
      <c r="F707" s="95"/>
      <c r="G707" s="13"/>
      <c r="H707" s="14"/>
      <c r="I707" s="15"/>
    </row>
    <row r="708" spans="1:9" ht="22.35" customHeight="1" x14ac:dyDescent="0.3">
      <c r="A708" s="27">
        <v>4</v>
      </c>
      <c r="B708" s="94"/>
      <c r="C708" s="94"/>
      <c r="D708" s="94"/>
      <c r="E708" s="94"/>
      <c r="F708" s="95"/>
      <c r="G708" s="13"/>
      <c r="H708" s="14"/>
      <c r="I708" s="15"/>
    </row>
    <row r="709" spans="1:9" ht="22.35" customHeight="1" x14ac:dyDescent="0.3">
      <c r="A709" s="27">
        <v>5</v>
      </c>
      <c r="B709" s="94"/>
      <c r="C709" s="94"/>
      <c r="D709" s="94"/>
      <c r="E709" s="94"/>
      <c r="F709" s="95"/>
      <c r="G709" s="13"/>
      <c r="H709" s="14"/>
      <c r="I709" s="15"/>
    </row>
    <row r="710" spans="1:9" ht="22.35" customHeight="1" thickBot="1" x14ac:dyDescent="0.35">
      <c r="A710" s="28">
        <v>6</v>
      </c>
      <c r="B710" s="96"/>
      <c r="C710" s="96"/>
      <c r="D710" s="96"/>
      <c r="E710" s="96"/>
      <c r="F710" s="97"/>
      <c r="G710" s="22"/>
      <c r="H710" s="23"/>
      <c r="I710" s="24"/>
    </row>
    <row r="711" spans="1:9" ht="17.25" thickBot="1" x14ac:dyDescent="0.35"/>
    <row r="712" spans="1:9" ht="17.25" thickBot="1" x14ac:dyDescent="0.35">
      <c r="A712" s="114" t="s">
        <v>71</v>
      </c>
      <c r="B712" s="115"/>
      <c r="C712" s="115"/>
      <c r="D712" s="115"/>
      <c r="E712" s="115"/>
      <c r="F712" s="115"/>
      <c r="G712" s="115"/>
      <c r="H712" s="115"/>
      <c r="I712" s="116"/>
    </row>
    <row r="713" spans="1:9" x14ac:dyDescent="0.3">
      <c r="A713" s="117"/>
      <c r="B713" s="118"/>
      <c r="C713" s="118"/>
      <c r="D713" s="118"/>
      <c r="E713" s="118"/>
      <c r="F713" s="118"/>
      <c r="G713" s="118"/>
      <c r="H713" s="118"/>
      <c r="I713" s="119"/>
    </row>
    <row r="714" spans="1:9" x14ac:dyDescent="0.3">
      <c r="A714" s="120"/>
      <c r="B714" s="121"/>
      <c r="C714" s="121"/>
      <c r="D714" s="121"/>
      <c r="E714" s="121"/>
      <c r="F714" s="121"/>
      <c r="G714" s="121"/>
      <c r="H714" s="121"/>
      <c r="I714" s="122"/>
    </row>
    <row r="715" spans="1:9" x14ac:dyDescent="0.3">
      <c r="A715" s="120"/>
      <c r="B715" s="121"/>
      <c r="C715" s="121"/>
      <c r="D715" s="121"/>
      <c r="E715" s="121"/>
      <c r="F715" s="121"/>
      <c r="G715" s="121"/>
      <c r="H715" s="121"/>
      <c r="I715" s="122"/>
    </row>
    <row r="716" spans="1:9" ht="17.25" thickBot="1" x14ac:dyDescent="0.35">
      <c r="A716" s="123"/>
      <c r="B716" s="124"/>
      <c r="C716" s="124"/>
      <c r="D716" s="124"/>
      <c r="E716" s="124"/>
      <c r="F716" s="124"/>
      <c r="G716" s="124"/>
      <c r="H716" s="124"/>
      <c r="I716" s="125"/>
    </row>
    <row r="717" spans="1:9" ht="17.25" thickBot="1" x14ac:dyDescent="0.35"/>
    <row r="718" spans="1:9" ht="17.25" thickBot="1" x14ac:dyDescent="0.35">
      <c r="A718" s="98" t="s">
        <v>10</v>
      </c>
      <c r="B718" s="99"/>
      <c r="C718" s="99"/>
      <c r="D718" s="99"/>
      <c r="E718" s="99"/>
      <c r="F718" s="99"/>
      <c r="G718" s="99"/>
      <c r="H718" s="99"/>
      <c r="I718" s="100"/>
    </row>
    <row r="719" spans="1:9" ht="22.35" customHeight="1" x14ac:dyDescent="0.3">
      <c r="A719" s="92" t="s">
        <v>6</v>
      </c>
      <c r="B719" s="146"/>
      <c r="C719" s="93"/>
      <c r="D719" s="74" t="s">
        <v>7</v>
      </c>
      <c r="E719" s="75"/>
      <c r="F719" s="75"/>
      <c r="G719" s="75"/>
      <c r="H719" s="92" t="s">
        <v>14</v>
      </c>
      <c r="I719" s="93"/>
    </row>
    <row r="720" spans="1:9" ht="22.35" customHeight="1" thickBot="1" x14ac:dyDescent="0.35">
      <c r="A720" s="81" t="e">
        <f>INDEX(B705:B710,MATCH(MAX(G705:G710),G705:G710,0))</f>
        <v>#N/A</v>
      </c>
      <c r="B720" s="82"/>
      <c r="C720" s="83"/>
      <c r="D720" s="81" t="e">
        <f>INDEX(D705:D710,MATCH(MAX(G705:G710),G705:G710,0))</f>
        <v>#N/A</v>
      </c>
      <c r="E720" s="82"/>
      <c r="F720" s="82"/>
      <c r="G720" s="83"/>
      <c r="H720" s="84"/>
      <c r="I720" s="85"/>
    </row>
    <row r="721" spans="1:9" ht="22.35" customHeight="1" x14ac:dyDescent="0.3">
      <c r="A721" s="86" t="s">
        <v>11</v>
      </c>
      <c r="B721" s="87"/>
      <c r="C721" s="88"/>
      <c r="D721" s="86" t="s">
        <v>12</v>
      </c>
      <c r="E721" s="87"/>
      <c r="F721" s="88"/>
      <c r="G721" s="86" t="s">
        <v>13</v>
      </c>
      <c r="H721" s="87"/>
      <c r="I721" s="88"/>
    </row>
    <row r="722" spans="1:9" ht="22.35" customHeight="1" thickBot="1" x14ac:dyDescent="0.35">
      <c r="A722" s="141"/>
      <c r="B722" s="109"/>
      <c r="C722" s="110"/>
      <c r="D722" s="141"/>
      <c r="E722" s="109"/>
      <c r="F722" s="110"/>
      <c r="G722" s="141"/>
      <c r="H722" s="109"/>
      <c r="I722" s="110"/>
    </row>
    <row r="723" spans="1:9" ht="22.35" customHeight="1" x14ac:dyDescent="0.3">
      <c r="A723" s="86" t="s">
        <v>34</v>
      </c>
      <c r="B723" s="87"/>
      <c r="C723" s="88"/>
      <c r="D723" s="86" t="s">
        <v>43</v>
      </c>
      <c r="E723" s="87"/>
      <c r="F723" s="88"/>
      <c r="G723" s="86" t="s">
        <v>15</v>
      </c>
      <c r="H723" s="87"/>
      <c r="I723" s="88"/>
    </row>
    <row r="724" spans="1:9" ht="22.35" customHeight="1" thickBot="1" x14ac:dyDescent="0.35">
      <c r="A724" s="89"/>
      <c r="B724" s="90"/>
      <c r="C724" s="91"/>
      <c r="D724" s="89"/>
      <c r="E724" s="90"/>
      <c r="F724" s="91"/>
      <c r="G724" s="108"/>
      <c r="H724" s="109"/>
      <c r="I724" s="110"/>
    </row>
    <row r="725" spans="1:9" ht="28.15" customHeight="1" x14ac:dyDescent="0.3"/>
    <row r="726" spans="1:9" ht="36.75" customHeight="1" x14ac:dyDescent="0.3">
      <c r="A726" s="140" t="s">
        <v>56</v>
      </c>
      <c r="B726" s="140"/>
      <c r="C726" s="140"/>
      <c r="D726" s="140"/>
      <c r="E726" s="140"/>
      <c r="F726" s="140"/>
      <c r="G726" s="140"/>
      <c r="H726" s="140"/>
      <c r="I726" s="140"/>
    </row>
    <row r="727" spans="1:9" ht="18.600000000000001" customHeight="1" x14ac:dyDescent="0.3">
      <c r="A727" s="8"/>
      <c r="B727" s="8"/>
      <c r="C727" s="8"/>
      <c r="D727" s="8"/>
      <c r="E727" s="8"/>
      <c r="F727" s="8"/>
      <c r="G727" s="8"/>
      <c r="H727" s="8"/>
      <c r="I727" s="8"/>
    </row>
    <row r="729" spans="1:9" x14ac:dyDescent="0.3">
      <c r="A729" s="139"/>
      <c r="B729" s="139"/>
      <c r="C729" s="139"/>
      <c r="D729" s="139"/>
      <c r="E729" s="139"/>
      <c r="F729" s="139"/>
      <c r="G729" s="139"/>
      <c r="H729" s="139"/>
      <c r="I729" s="139"/>
    </row>
    <row r="730" spans="1:9" x14ac:dyDescent="0.3">
      <c r="A730" s="1" t="s">
        <v>26</v>
      </c>
    </row>
    <row r="732" spans="1:9" x14ac:dyDescent="0.3">
      <c r="A732" s="138"/>
      <c r="B732" s="138"/>
      <c r="C732" s="138"/>
      <c r="D732" s="138"/>
      <c r="E732" s="138"/>
      <c r="F732" s="138"/>
      <c r="G732" s="138"/>
      <c r="H732" s="138"/>
      <c r="I732" s="138"/>
    </row>
    <row r="733" spans="1:9" x14ac:dyDescent="0.3">
      <c r="A733" s="144" t="s">
        <v>27</v>
      </c>
      <c r="B733" s="144"/>
      <c r="C733" s="144"/>
      <c r="D733" s="144"/>
      <c r="G733" s="168"/>
      <c r="H733" s="168"/>
      <c r="I733" s="168"/>
    </row>
    <row r="735" spans="1:9" x14ac:dyDescent="0.3">
      <c r="A735" s="138"/>
      <c r="B735" s="138"/>
      <c r="C735" s="138"/>
      <c r="D735" s="138"/>
      <c r="E735" s="138"/>
      <c r="F735" s="138"/>
      <c r="G735" s="138"/>
      <c r="H735" s="138"/>
      <c r="I735" s="138"/>
    </row>
    <row r="736" spans="1:9" x14ac:dyDescent="0.3">
      <c r="A736" s="144" t="s">
        <v>27</v>
      </c>
      <c r="B736" s="144"/>
      <c r="C736" s="144"/>
      <c r="D736" s="144"/>
      <c r="G736" s="168"/>
      <c r="H736" s="168"/>
      <c r="I736" s="168"/>
    </row>
    <row r="738" spans="1:9" x14ac:dyDescent="0.3">
      <c r="A738" s="138"/>
      <c r="B738" s="138"/>
      <c r="C738" s="138"/>
      <c r="D738" s="138"/>
      <c r="E738" s="138"/>
      <c r="F738" s="138"/>
      <c r="G738" s="138"/>
      <c r="H738" s="138"/>
      <c r="I738" s="138"/>
    </row>
    <row r="739" spans="1:9" x14ac:dyDescent="0.3">
      <c r="A739" s="144" t="s">
        <v>27</v>
      </c>
      <c r="B739" s="144"/>
      <c r="C739" s="144"/>
      <c r="D739" s="144"/>
      <c r="G739" s="168"/>
      <c r="H739" s="168"/>
      <c r="I739" s="168"/>
    </row>
    <row r="741" spans="1:9" x14ac:dyDescent="0.3">
      <c r="A741" s="138"/>
      <c r="B741" s="138"/>
      <c r="C741" s="138"/>
      <c r="D741" s="138"/>
      <c r="E741" s="138"/>
      <c r="F741" s="138"/>
      <c r="G741" s="138"/>
      <c r="H741" s="138"/>
      <c r="I741" s="138"/>
    </row>
    <row r="742" spans="1:9" x14ac:dyDescent="0.3">
      <c r="A742" s="144" t="str">
        <f>IF($C$1=$H$2,"Unterschrift Ortsjugendvorsitzende*r","Bezirksjugendvorsitzende*r")</f>
        <v>Bezirksjugendvorsitzende*r</v>
      </c>
      <c r="B742" s="144"/>
      <c r="C742" s="144"/>
      <c r="D742" s="144"/>
      <c r="E742" s="41"/>
      <c r="F742" s="41"/>
      <c r="G742" s="168"/>
      <c r="H742" s="168"/>
      <c r="I742" s="168"/>
    </row>
    <row r="744" spans="1:9" x14ac:dyDescent="0.3">
      <c r="A744" s="138"/>
      <c r="B744" s="138"/>
      <c r="C744" s="138"/>
      <c r="D744" s="138"/>
      <c r="E744" s="138"/>
      <c r="F744" s="138"/>
      <c r="G744" s="138"/>
      <c r="H744" s="138"/>
      <c r="I744" s="138"/>
    </row>
    <row r="745" spans="1:9" x14ac:dyDescent="0.3">
      <c r="A745" s="144" t="s">
        <v>53</v>
      </c>
      <c r="B745" s="144"/>
      <c r="C745" s="144"/>
      <c r="D745" s="144"/>
      <c r="G745" s="168"/>
      <c r="H745" s="168"/>
      <c r="I745" s="168"/>
    </row>
    <row r="748" spans="1:9" x14ac:dyDescent="0.3">
      <c r="A748" s="142" t="s">
        <v>78</v>
      </c>
      <c r="B748" s="142"/>
      <c r="C748" s="142"/>
      <c r="D748" s="142"/>
      <c r="E748" s="142"/>
      <c r="F748" s="142"/>
      <c r="G748" s="142"/>
      <c r="H748" s="142"/>
      <c r="I748" s="142"/>
    </row>
    <row r="749" spans="1:9" x14ac:dyDescent="0.3">
      <c r="A749" s="30" t="s">
        <v>79</v>
      </c>
      <c r="B749" s="29"/>
      <c r="C749" s="29"/>
    </row>
    <row r="750" spans="1:9" x14ac:dyDescent="0.3">
      <c r="A750" s="30"/>
      <c r="B750" s="29"/>
      <c r="C750" s="29"/>
    </row>
    <row r="751" spans="1:9" x14ac:dyDescent="0.3">
      <c r="A751" s="61"/>
      <c r="B751" s="61"/>
      <c r="C751" s="61"/>
      <c r="D751" s="143" t="s">
        <v>76</v>
      </c>
      <c r="E751" s="143"/>
      <c r="F751" s="143"/>
      <c r="G751" s="143"/>
      <c r="H751" s="61"/>
      <c r="I751" s="61"/>
    </row>
    <row r="752" spans="1:9" ht="16.5" customHeight="1" x14ac:dyDescent="0.3">
      <c r="A752" s="61"/>
      <c r="B752" s="61"/>
      <c r="C752" s="61"/>
      <c r="D752" s="145" t="s">
        <v>81</v>
      </c>
      <c r="E752" s="145"/>
      <c r="F752" s="145"/>
      <c r="G752" s="145"/>
      <c r="H752" s="145"/>
      <c r="I752" s="61"/>
    </row>
    <row r="753" spans="1:9" ht="16.5" customHeight="1" x14ac:dyDescent="0.3">
      <c r="A753" s="30"/>
      <c r="B753" s="29"/>
      <c r="C753" s="29"/>
    </row>
    <row r="754" spans="1:9" x14ac:dyDescent="0.3">
      <c r="A754" s="30" t="s">
        <v>88</v>
      </c>
      <c r="B754" s="29"/>
      <c r="C754" s="29"/>
    </row>
    <row r="756" spans="1:9" x14ac:dyDescent="0.3">
      <c r="A756" s="134"/>
      <c r="B756" s="134"/>
      <c r="C756" s="134"/>
      <c r="D756" s="134" t="s">
        <v>75</v>
      </c>
      <c r="E756" s="134"/>
      <c r="F756" s="134"/>
      <c r="G756" s="134"/>
    </row>
    <row r="757" spans="1:9" x14ac:dyDescent="0.3">
      <c r="A757" s="134"/>
      <c r="B757" s="134"/>
      <c r="C757" s="134"/>
      <c r="D757" s="134" t="s">
        <v>28</v>
      </c>
      <c r="E757" s="134"/>
      <c r="F757" s="134"/>
      <c r="G757" s="134"/>
    </row>
    <row r="758" spans="1:9" x14ac:dyDescent="0.3">
      <c r="A758" s="134"/>
      <c r="B758" s="134"/>
      <c r="C758" s="134"/>
      <c r="D758" s="134" t="s">
        <v>55</v>
      </c>
      <c r="E758" s="134"/>
      <c r="F758" s="134"/>
      <c r="G758" s="134"/>
    </row>
    <row r="759" spans="1:9" x14ac:dyDescent="0.3">
      <c r="A759" s="134"/>
      <c r="B759" s="134"/>
      <c r="C759" s="134"/>
      <c r="D759" s="134" t="s">
        <v>29</v>
      </c>
      <c r="E759" s="134"/>
      <c r="F759" s="134"/>
      <c r="G759" s="134"/>
    </row>
    <row r="761" spans="1:9" ht="35.25" customHeight="1" x14ac:dyDescent="0.3">
      <c r="A761" s="136" t="s">
        <v>54</v>
      </c>
      <c r="B761" s="136"/>
      <c r="C761" s="136"/>
      <c r="D761" s="136"/>
      <c r="E761" s="136"/>
      <c r="F761" s="136"/>
      <c r="G761" s="136"/>
      <c r="H761" s="136"/>
      <c r="I761" s="136"/>
    </row>
    <row r="763" spans="1:9" x14ac:dyDescent="0.3">
      <c r="A763" s="1" t="s">
        <v>87</v>
      </c>
    </row>
    <row r="765" spans="1:9" ht="20.25" x14ac:dyDescent="0.4">
      <c r="A765" s="135" t="s">
        <v>30</v>
      </c>
      <c r="B765" s="135"/>
      <c r="C765" s="135"/>
      <c r="D765" s="135"/>
      <c r="E765" s="135"/>
      <c r="F765" s="135"/>
      <c r="G765" s="135"/>
      <c r="H765" s="135"/>
      <c r="I765" s="135"/>
    </row>
    <row r="766" spans="1:9" x14ac:dyDescent="0.3">
      <c r="A766" s="137" t="str">
        <f>IF($C$1=$H$2,CONCATENATE("Am ",TEXT($A$13,"TT.MM.JJJJ")," fand die Jugendversammlung der OG ",$A$4," statt"),CONCATENATE("Am ",TEXT($A$13,"TT.MM.JJJJ")," fand der Bezirksjugendtag des Bezirks ",$A$4," statt."))</f>
        <v>Am 00.01.1900 fand der Bezirksjugendtag des Bezirks  statt.</v>
      </c>
      <c r="B766" s="137" t="e">
        <f>IF($C$1=$H$2,#REF!,#REF!)</f>
        <v>#REF!</v>
      </c>
      <c r="C766" s="137" t="e">
        <f>IF($C$1=$H$2,#REF!,#REF!)</f>
        <v>#REF!</v>
      </c>
      <c r="D766" s="137" t="e">
        <f>IF($C$1=$H$2,#REF!,#REF!)</f>
        <v>#REF!</v>
      </c>
      <c r="E766" s="137" t="e">
        <f>IF($C$1=$H$2,#REF!,#REF!)</f>
        <v>#REF!</v>
      </c>
      <c r="F766" s="137" t="e">
        <f>IF($C$1=$H$2,#REF!,#REF!)</f>
        <v>#REF!</v>
      </c>
      <c r="G766" s="137" t="e">
        <f>IF($C$1=$H$2,#REF!,#REF!)</f>
        <v>#REF!</v>
      </c>
      <c r="H766" s="137" t="e">
        <f>IF($C$1=$H$2,#REF!,#REF!)</f>
        <v>#REF!</v>
      </c>
      <c r="I766" s="137">
        <f>IF($C$1=$H$2,J766,J767)</f>
        <v>0</v>
      </c>
    </row>
    <row r="767" spans="1:9" x14ac:dyDescent="0.3">
      <c r="A767" s="29"/>
      <c r="B767" s="29"/>
      <c r="C767" s="29"/>
      <c r="D767" s="29"/>
      <c r="E767" s="29"/>
      <c r="F767" s="29"/>
      <c r="G767" s="29"/>
      <c r="H767" s="29"/>
      <c r="I767" s="40"/>
    </row>
    <row r="768" spans="1:9" x14ac:dyDescent="0.3">
      <c r="A768" s="133" t="str">
        <f>IF($C$1=$H$2,"Es wurde folgender Jugendvorstand gewählt:","Es wurde folgender Bezirksjugendvorstand gewählt:")</f>
        <v>Es wurde folgender Bezirksjugendvorstand gewählt:</v>
      </c>
      <c r="B768" s="133"/>
      <c r="C768" s="133"/>
      <c r="D768" s="133"/>
      <c r="E768" s="133"/>
      <c r="F768" s="133"/>
      <c r="G768" s="133"/>
      <c r="H768" s="133"/>
      <c r="I768" s="133"/>
    </row>
    <row r="770" spans="1:9" ht="42.4" customHeight="1" x14ac:dyDescent="0.3">
      <c r="A770" s="31" t="s">
        <v>82</v>
      </c>
      <c r="B770" s="31" t="s">
        <v>6</v>
      </c>
      <c r="C770" s="130" t="s">
        <v>31</v>
      </c>
      <c r="D770" s="131"/>
      <c r="E770" s="31" t="s">
        <v>32</v>
      </c>
      <c r="F770" s="130" t="s">
        <v>12</v>
      </c>
      <c r="G770" s="131"/>
      <c r="H770" s="31" t="s">
        <v>33</v>
      </c>
      <c r="I770" s="31" t="s">
        <v>34</v>
      </c>
    </row>
    <row r="771" spans="1:9" ht="41.25" x14ac:dyDescent="0.3">
      <c r="A771" s="80" t="str">
        <f>IF($C$1=$H$2," 1. Orts-jugendvor-sitzende*r","1. Bezirks-jugend-vorsitzende*r")</f>
        <v>1. Bezirks-jugend-vorsitzende*r</v>
      </c>
      <c r="B771" s="33" t="e">
        <f>A60</f>
        <v>#N/A</v>
      </c>
      <c r="C771" s="126" t="e">
        <f>D60</f>
        <v>#N/A</v>
      </c>
      <c r="D771" s="127"/>
      <c r="E771" s="33">
        <f>A62</f>
        <v>0</v>
      </c>
      <c r="F771" s="126">
        <f>D62</f>
        <v>0</v>
      </c>
      <c r="G771" s="127"/>
      <c r="H771" s="34">
        <f>H60</f>
        <v>0</v>
      </c>
      <c r="I771" s="79">
        <f>IF(D64&gt;0,D64,A64)</f>
        <v>0</v>
      </c>
    </row>
    <row r="772" spans="1:9" ht="41.25" x14ac:dyDescent="0.3">
      <c r="A772" s="80" t="str">
        <f>IF($C$1=$H$2," 2. Orts-jugendvor-sitzende*r","2. Bezirks-jugend-vorsitzende*r")</f>
        <v>2. Bezirks-jugend-vorsitzende*r</v>
      </c>
      <c r="B772" s="33" t="e">
        <f>A84</f>
        <v>#N/A</v>
      </c>
      <c r="C772" s="126" t="e">
        <f>D84</f>
        <v>#N/A</v>
      </c>
      <c r="D772" s="127"/>
      <c r="E772" s="33">
        <f>A86</f>
        <v>0</v>
      </c>
      <c r="F772" s="126">
        <f>D86</f>
        <v>0</v>
      </c>
      <c r="G772" s="127"/>
      <c r="H772" s="34">
        <f>H84</f>
        <v>0</v>
      </c>
      <c r="I772" s="79">
        <f>IF(D88&gt;0,D88,A88)</f>
        <v>0</v>
      </c>
    </row>
    <row r="773" spans="1:9" ht="30" x14ac:dyDescent="0.3">
      <c r="A773" s="32" t="s">
        <v>57</v>
      </c>
      <c r="B773" s="33" t="e">
        <f>A108</f>
        <v>#N/A</v>
      </c>
      <c r="C773" s="126" t="e">
        <f>D108</f>
        <v>#N/A</v>
      </c>
      <c r="D773" s="127"/>
      <c r="E773" s="33">
        <f>A110</f>
        <v>0</v>
      </c>
      <c r="F773" s="126">
        <f>D110</f>
        <v>0</v>
      </c>
      <c r="G773" s="127"/>
      <c r="H773" s="34">
        <f>H108</f>
        <v>0</v>
      </c>
      <c r="I773" s="79">
        <f>IF(D112&gt;0,D112,A112)</f>
        <v>0</v>
      </c>
    </row>
    <row r="774" spans="1:9" ht="19.5" customHeight="1" x14ac:dyDescent="0.3">
      <c r="A774" s="35" t="s">
        <v>35</v>
      </c>
      <c r="B774" s="33" t="e">
        <f>A132</f>
        <v>#N/A</v>
      </c>
      <c r="C774" s="126" t="e">
        <f>D132</f>
        <v>#N/A</v>
      </c>
      <c r="D774" s="127"/>
      <c r="E774" s="33">
        <f>A134</f>
        <v>0</v>
      </c>
      <c r="F774" s="126">
        <f>D134</f>
        <v>0</v>
      </c>
      <c r="G774" s="127"/>
      <c r="H774" s="34">
        <f>H132</f>
        <v>0</v>
      </c>
      <c r="I774" s="79">
        <f>IF(D136&gt;0,D136,A136)</f>
        <v>0</v>
      </c>
    </row>
    <row r="775" spans="1:9" ht="19.5" customHeight="1" x14ac:dyDescent="0.3">
      <c r="A775" s="35" t="s">
        <v>36</v>
      </c>
      <c r="B775" s="33" t="e">
        <f>A156</f>
        <v>#N/A</v>
      </c>
      <c r="C775" s="126" t="e">
        <f>D156</f>
        <v>#N/A</v>
      </c>
      <c r="D775" s="127"/>
      <c r="E775" s="33">
        <f>A158</f>
        <v>0</v>
      </c>
      <c r="F775" s="126">
        <f>D158</f>
        <v>0</v>
      </c>
      <c r="G775" s="127"/>
      <c r="H775" s="34">
        <f>H156</f>
        <v>0</v>
      </c>
      <c r="I775" s="79">
        <f>IF(D160&gt;0,D160,A160)</f>
        <v>0</v>
      </c>
    </row>
    <row r="776" spans="1:9" ht="19.5" customHeight="1" x14ac:dyDescent="0.3">
      <c r="A776" s="35" t="s">
        <v>37</v>
      </c>
      <c r="B776" s="33" t="e">
        <f>A180</f>
        <v>#N/A</v>
      </c>
      <c r="C776" s="126" t="e">
        <f>D180</f>
        <v>#N/A</v>
      </c>
      <c r="D776" s="127"/>
      <c r="E776" s="33">
        <f>A182</f>
        <v>0</v>
      </c>
      <c r="F776" s="126">
        <f>D182</f>
        <v>0</v>
      </c>
      <c r="G776" s="127"/>
      <c r="H776" s="34">
        <f>H180</f>
        <v>0</v>
      </c>
      <c r="I776" s="79">
        <f>IF(D184&gt;0,D184,A184)</f>
        <v>0</v>
      </c>
    </row>
    <row r="777" spans="1:9" ht="19.5" customHeight="1" x14ac:dyDescent="0.3">
      <c r="A777" s="35" t="s">
        <v>38</v>
      </c>
      <c r="B777" s="33" t="e">
        <f>A204</f>
        <v>#N/A</v>
      </c>
      <c r="C777" s="126" t="e">
        <f>D204</f>
        <v>#N/A</v>
      </c>
      <c r="D777" s="127"/>
      <c r="E777" s="33">
        <f>A206</f>
        <v>0</v>
      </c>
      <c r="F777" s="126">
        <f>D206</f>
        <v>0</v>
      </c>
      <c r="G777" s="127"/>
      <c r="H777" s="34">
        <f>H204</f>
        <v>0</v>
      </c>
      <c r="I777" s="79">
        <f>IF(D208&gt;0,D208,A208)</f>
        <v>0</v>
      </c>
    </row>
    <row r="778" spans="1:9" ht="19.5" customHeight="1" x14ac:dyDescent="0.3">
      <c r="A778" s="35" t="s">
        <v>39</v>
      </c>
      <c r="B778" s="33" t="e">
        <f>A228</f>
        <v>#N/A</v>
      </c>
      <c r="C778" s="126" t="e">
        <f>D228</f>
        <v>#N/A</v>
      </c>
      <c r="D778" s="127"/>
      <c r="E778" s="33">
        <f>A230</f>
        <v>0</v>
      </c>
      <c r="F778" s="126">
        <f>D230</f>
        <v>0</v>
      </c>
      <c r="G778" s="127"/>
      <c r="H778" s="34">
        <f>H282</f>
        <v>0</v>
      </c>
      <c r="I778" s="79">
        <f>IF(D232&gt;0,D232,A232)</f>
        <v>0</v>
      </c>
    </row>
    <row r="779" spans="1:9" ht="19.5" customHeight="1" x14ac:dyDescent="0.3">
      <c r="A779" s="35" t="s">
        <v>40</v>
      </c>
      <c r="B779" s="33" t="e">
        <f>A252</f>
        <v>#N/A</v>
      </c>
      <c r="C779" s="126" t="e">
        <f>D252</f>
        <v>#N/A</v>
      </c>
      <c r="D779" s="127"/>
      <c r="E779" s="33">
        <f>A254</f>
        <v>0</v>
      </c>
      <c r="F779" s="126">
        <f>D254</f>
        <v>0</v>
      </c>
      <c r="G779" s="127"/>
      <c r="H779" s="34">
        <f>H252</f>
        <v>0</v>
      </c>
      <c r="I779" s="79">
        <f>IF(D256&gt;0,D256,A256)</f>
        <v>0</v>
      </c>
    </row>
    <row r="780" spans="1:9" ht="19.5" customHeight="1" x14ac:dyDescent="0.3">
      <c r="A780" s="35" t="s">
        <v>41</v>
      </c>
      <c r="B780" s="33" t="e">
        <f>A276</f>
        <v>#N/A</v>
      </c>
      <c r="C780" s="126" t="e">
        <f>D276</f>
        <v>#N/A</v>
      </c>
      <c r="D780" s="127"/>
      <c r="E780" s="33">
        <f>A278</f>
        <v>0</v>
      </c>
      <c r="F780" s="126">
        <f>D278</f>
        <v>0</v>
      </c>
      <c r="G780" s="127"/>
      <c r="H780" s="34">
        <f>H276</f>
        <v>0</v>
      </c>
      <c r="I780" s="79">
        <f>IF(D280&gt;0,D280,A280)</f>
        <v>0</v>
      </c>
    </row>
    <row r="782" spans="1:9" x14ac:dyDescent="0.3">
      <c r="A782" s="133" t="s">
        <v>83</v>
      </c>
      <c r="B782" s="133"/>
      <c r="C782" s="133"/>
      <c r="D782" s="133"/>
      <c r="E782" s="133"/>
      <c r="F782" s="133"/>
      <c r="G782" s="133"/>
      <c r="H782" s="133"/>
      <c r="I782" s="133"/>
    </row>
    <row r="784" spans="1:9" ht="30" customHeight="1" x14ac:dyDescent="0.3">
      <c r="A784" s="31" t="s">
        <v>82</v>
      </c>
      <c r="B784" s="31" t="s">
        <v>6</v>
      </c>
      <c r="C784" s="130" t="s">
        <v>31</v>
      </c>
      <c r="D784" s="131"/>
      <c r="E784" s="31" t="s">
        <v>32</v>
      </c>
      <c r="F784" s="130" t="s">
        <v>12</v>
      </c>
      <c r="G784" s="131"/>
      <c r="H784" s="31" t="s">
        <v>33</v>
      </c>
      <c r="I784" s="31" t="s">
        <v>34</v>
      </c>
    </row>
    <row r="785" spans="1:9" ht="19.5" customHeight="1" x14ac:dyDescent="0.3">
      <c r="A785" s="76" t="s">
        <v>85</v>
      </c>
      <c r="B785" s="33" t="e">
        <f>A302</f>
        <v>#N/A</v>
      </c>
      <c r="C785" s="126" t="e">
        <f>D302</f>
        <v>#N/A</v>
      </c>
      <c r="D785" s="127"/>
      <c r="E785" s="33">
        <f>A304</f>
        <v>0</v>
      </c>
      <c r="F785" s="126">
        <f>D304</f>
        <v>0</v>
      </c>
      <c r="G785" s="127"/>
      <c r="H785" s="34">
        <f>H302</f>
        <v>0</v>
      </c>
      <c r="I785" s="79">
        <f>IF(D306&gt;0,D306,A306)</f>
        <v>0</v>
      </c>
    </row>
    <row r="786" spans="1:9" ht="19.5" customHeight="1" x14ac:dyDescent="0.3">
      <c r="A786" s="77" t="s">
        <v>84</v>
      </c>
      <c r="B786" s="33" t="e">
        <f>A319</f>
        <v>#N/A</v>
      </c>
      <c r="C786" s="126" t="e">
        <f>D319</f>
        <v>#N/A</v>
      </c>
      <c r="D786" s="127"/>
      <c r="E786" s="33">
        <f>A321</f>
        <v>0</v>
      </c>
      <c r="F786" s="126">
        <f>D321</f>
        <v>0</v>
      </c>
      <c r="G786" s="127"/>
      <c r="H786" s="34">
        <f>H319</f>
        <v>0</v>
      </c>
      <c r="I786" s="79">
        <f>IF(D323&gt;0,D323,A323)</f>
        <v>0</v>
      </c>
    </row>
    <row r="787" spans="1:9" ht="19.5" customHeight="1" x14ac:dyDescent="0.3">
      <c r="A787" s="76" t="s">
        <v>86</v>
      </c>
      <c r="B787" s="33" t="e">
        <f>A337</f>
        <v>#N/A</v>
      </c>
      <c r="C787" s="126" t="e">
        <f>D337</f>
        <v>#N/A</v>
      </c>
      <c r="D787" s="127"/>
      <c r="E787" s="33">
        <f>A339</f>
        <v>0</v>
      </c>
      <c r="F787" s="126">
        <f>D339</f>
        <v>0</v>
      </c>
      <c r="G787" s="127"/>
      <c r="H787" s="34">
        <f>H337</f>
        <v>0</v>
      </c>
      <c r="I787" s="79">
        <f>IF(D341&gt;0,D341,A341)</f>
        <v>0</v>
      </c>
    </row>
    <row r="789" spans="1:9" x14ac:dyDescent="0.3">
      <c r="A789" s="133" t="str">
        <f>IF($C$1=$H$2,"Für den Bezirksjugendrat haben wir nachfolgende*n Delegierte*n gewählt:","Für den Landesjugendrat haben wir nachfolgende*n Delegierte*n gewählt:")</f>
        <v>Für den Landesjugendrat haben wir nachfolgende*n Delegierte*n gewählt:</v>
      </c>
      <c r="B789" s="133"/>
      <c r="C789" s="133"/>
      <c r="D789" s="133"/>
      <c r="E789" s="133"/>
      <c r="F789" s="133"/>
      <c r="G789" s="133"/>
      <c r="H789" s="133"/>
      <c r="I789" s="133"/>
    </row>
    <row r="791" spans="1:9" ht="30" x14ac:dyDescent="0.3">
      <c r="A791" s="31" t="s">
        <v>6</v>
      </c>
      <c r="B791" s="31" t="s">
        <v>31</v>
      </c>
      <c r="C791" s="130" t="s">
        <v>32</v>
      </c>
      <c r="D791" s="131"/>
      <c r="E791" s="130" t="s">
        <v>12</v>
      </c>
      <c r="F791" s="132"/>
      <c r="G791" s="131"/>
      <c r="H791" s="31" t="s">
        <v>33</v>
      </c>
      <c r="I791" s="31" t="s">
        <v>34</v>
      </c>
    </row>
    <row r="792" spans="1:9" ht="19.5" customHeight="1" x14ac:dyDescent="0.3">
      <c r="A792" s="33" t="e">
        <f>A363</f>
        <v>#N/A</v>
      </c>
      <c r="B792" s="33" t="e">
        <f>D363</f>
        <v>#N/A</v>
      </c>
      <c r="C792" s="126">
        <f>A365</f>
        <v>0</v>
      </c>
      <c r="D792" s="127"/>
      <c r="E792" s="126">
        <f>D365</f>
        <v>0</v>
      </c>
      <c r="F792" s="128"/>
      <c r="G792" s="127"/>
      <c r="H792" s="34">
        <f>H363</f>
        <v>0</v>
      </c>
      <c r="I792" s="79">
        <f>IF(A367&gt;0,A367,B367)</f>
        <v>0</v>
      </c>
    </row>
    <row r="794" spans="1:9" x14ac:dyDescent="0.3">
      <c r="A794" s="133" t="str">
        <f>IF($C$1=$H$2,"Für den Bezirksjugendrat haben wir nachfolgende Ersatzdelegierte gewählt:","Für den Landesjugendrat haben wir nachfolgende Ersatzdelegierte gewählt:")</f>
        <v>Für den Landesjugendrat haben wir nachfolgende Ersatzdelegierte gewählt:</v>
      </c>
      <c r="B794" s="133"/>
      <c r="C794" s="133"/>
      <c r="D794" s="133"/>
      <c r="E794" s="133"/>
      <c r="F794" s="133"/>
      <c r="G794" s="133"/>
      <c r="H794" s="133"/>
      <c r="I794" s="133"/>
    </row>
    <row r="796" spans="1:9" ht="30" x14ac:dyDescent="0.3">
      <c r="A796" s="31" t="s">
        <v>6</v>
      </c>
      <c r="B796" s="31" t="s">
        <v>31</v>
      </c>
      <c r="C796" s="130" t="s">
        <v>32</v>
      </c>
      <c r="D796" s="131"/>
      <c r="E796" s="130" t="s">
        <v>12</v>
      </c>
      <c r="F796" s="132"/>
      <c r="G796" s="131"/>
      <c r="H796" s="31" t="s">
        <v>33</v>
      </c>
      <c r="I796" s="31" t="s">
        <v>34</v>
      </c>
    </row>
    <row r="797" spans="1:9" ht="19.5" customHeight="1" x14ac:dyDescent="0.3">
      <c r="A797" s="33">
        <f>A396</f>
        <v>0</v>
      </c>
      <c r="B797" s="33">
        <f>D396</f>
        <v>0</v>
      </c>
      <c r="C797" s="126">
        <f>A398</f>
        <v>0</v>
      </c>
      <c r="D797" s="127"/>
      <c r="E797" s="126">
        <f>D398</f>
        <v>0</v>
      </c>
      <c r="F797" s="128"/>
      <c r="G797" s="127"/>
      <c r="H797" s="34">
        <f>H396</f>
        <v>0</v>
      </c>
      <c r="I797" s="33">
        <f>IF(A400&gt;0,A400,B400)</f>
        <v>0</v>
      </c>
    </row>
    <row r="798" spans="1:9" ht="19.5" customHeight="1" x14ac:dyDescent="0.3">
      <c r="A798" s="33">
        <f>A404</f>
        <v>0</v>
      </c>
      <c r="B798" s="33">
        <f>D404</f>
        <v>0</v>
      </c>
      <c r="C798" s="126">
        <f>A406</f>
        <v>0</v>
      </c>
      <c r="D798" s="127"/>
      <c r="E798" s="126">
        <f>D406</f>
        <v>0</v>
      </c>
      <c r="F798" s="128"/>
      <c r="G798" s="127"/>
      <c r="H798" s="34">
        <f>H404</f>
        <v>0</v>
      </c>
      <c r="I798" s="33">
        <f>IF(A408&gt;0,A408,B408)</f>
        <v>0</v>
      </c>
    </row>
    <row r="799" spans="1:9" ht="19.5" customHeight="1" x14ac:dyDescent="0.3">
      <c r="A799" s="33">
        <f>A412</f>
        <v>0</v>
      </c>
      <c r="B799" s="33">
        <f>D412</f>
        <v>0</v>
      </c>
      <c r="C799" s="126">
        <f>A414</f>
        <v>0</v>
      </c>
      <c r="D799" s="127"/>
      <c r="E799" s="126">
        <f>D414</f>
        <v>0</v>
      </c>
      <c r="F799" s="128"/>
      <c r="G799" s="127"/>
      <c r="H799" s="34">
        <f>H412</f>
        <v>0</v>
      </c>
      <c r="I799" s="33">
        <f>IF(A416&gt;0,A416,B416)</f>
        <v>0</v>
      </c>
    </row>
    <row r="800" spans="1:9" ht="19.5" customHeight="1" x14ac:dyDescent="0.3">
      <c r="A800" s="33">
        <f>A420</f>
        <v>0</v>
      </c>
      <c r="B800" s="33">
        <f>D420</f>
        <v>0</v>
      </c>
      <c r="C800" s="126">
        <f>A422</f>
        <v>0</v>
      </c>
      <c r="D800" s="127"/>
      <c r="E800" s="126">
        <f>D422</f>
        <v>0</v>
      </c>
      <c r="F800" s="128"/>
      <c r="G800" s="127"/>
      <c r="H800" s="34">
        <f>H420</f>
        <v>0</v>
      </c>
      <c r="I800" s="33">
        <f>IF(A424&gt;0,A424,B424)</f>
        <v>0</v>
      </c>
    </row>
    <row r="801" spans="1:9" ht="19.5" customHeight="1" x14ac:dyDescent="0.3">
      <c r="A801" s="33">
        <f>A428</f>
        <v>0</v>
      </c>
      <c r="B801" s="33">
        <f>D428</f>
        <v>0</v>
      </c>
      <c r="C801" s="126">
        <f>A430</f>
        <v>0</v>
      </c>
      <c r="D801" s="127"/>
      <c r="E801" s="126">
        <f>D430</f>
        <v>0</v>
      </c>
      <c r="F801" s="128"/>
      <c r="G801" s="127"/>
      <c r="H801" s="34">
        <f>H428</f>
        <v>0</v>
      </c>
      <c r="I801" s="33">
        <f>IF(A432&gt;0,A432,B432)</f>
        <v>0</v>
      </c>
    </row>
    <row r="802" spans="1:9" ht="19.5" customHeight="1" x14ac:dyDescent="0.3">
      <c r="A802" s="33">
        <f>A436</f>
        <v>0</v>
      </c>
      <c r="B802" s="33">
        <f>D436</f>
        <v>0</v>
      </c>
      <c r="C802" s="126">
        <f>A438</f>
        <v>0</v>
      </c>
      <c r="D802" s="127"/>
      <c r="E802" s="126">
        <f>D438</f>
        <v>0</v>
      </c>
      <c r="F802" s="128"/>
      <c r="G802" s="127"/>
      <c r="H802" s="34">
        <f>H436</f>
        <v>0</v>
      </c>
      <c r="I802" s="33">
        <f>IF(A440&gt;0,A440,B440)</f>
        <v>0</v>
      </c>
    </row>
    <row r="803" spans="1:9" ht="19.5" customHeight="1" x14ac:dyDescent="0.3">
      <c r="A803" s="33">
        <f>A444</f>
        <v>0</v>
      </c>
      <c r="B803" s="33">
        <f>D444</f>
        <v>0</v>
      </c>
      <c r="C803" s="126">
        <f>A446</f>
        <v>0</v>
      </c>
      <c r="D803" s="127"/>
      <c r="E803" s="126">
        <f>D446</f>
        <v>0</v>
      </c>
      <c r="F803" s="128"/>
      <c r="G803" s="127"/>
      <c r="H803" s="34">
        <f>H444</f>
        <v>0</v>
      </c>
      <c r="I803" s="33">
        <f>IF(A448&gt;0,A448,B448)</f>
        <v>0</v>
      </c>
    </row>
    <row r="804" spans="1:9" ht="19.5" customHeight="1" x14ac:dyDescent="0.3">
      <c r="A804" s="33">
        <f>A452</f>
        <v>0</v>
      </c>
      <c r="B804" s="33">
        <f>D452</f>
        <v>0</v>
      </c>
      <c r="C804" s="126">
        <f>A454</f>
        <v>0</v>
      </c>
      <c r="D804" s="127"/>
      <c r="E804" s="126">
        <f>D454</f>
        <v>0</v>
      </c>
      <c r="F804" s="128"/>
      <c r="G804" s="127"/>
      <c r="H804" s="34">
        <f>H452</f>
        <v>0</v>
      </c>
      <c r="I804" s="33">
        <f>IF(A456&gt;0,A456,B456)</f>
        <v>0</v>
      </c>
    </row>
    <row r="805" spans="1:9" ht="19.5" customHeight="1" x14ac:dyDescent="0.3">
      <c r="A805" s="33">
        <f>A460</f>
        <v>0</v>
      </c>
      <c r="B805" s="33">
        <f>D460</f>
        <v>0</v>
      </c>
      <c r="C805" s="126">
        <f>A462</f>
        <v>0</v>
      </c>
      <c r="D805" s="127"/>
      <c r="E805" s="126">
        <f>D462</f>
        <v>0</v>
      </c>
      <c r="F805" s="128"/>
      <c r="G805" s="127"/>
      <c r="H805" s="34">
        <f>H460</f>
        <v>0</v>
      </c>
      <c r="I805" s="33">
        <f>IF(A464&gt;0,A464,B464)</f>
        <v>0</v>
      </c>
    </row>
    <row r="806" spans="1:9" ht="19.5" customHeight="1" x14ac:dyDescent="0.3">
      <c r="A806" s="33"/>
      <c r="B806" s="33"/>
      <c r="C806" s="126"/>
      <c r="D806" s="127"/>
      <c r="E806" s="126"/>
      <c r="F806" s="128"/>
      <c r="G806" s="127"/>
      <c r="H806" s="33"/>
      <c r="I806" s="33"/>
    </row>
    <row r="807" spans="1:9" ht="19.5" customHeight="1" x14ac:dyDescent="0.3">
      <c r="A807" s="33"/>
      <c r="B807" s="33"/>
      <c r="C807" s="126"/>
      <c r="D807" s="127"/>
      <c r="E807" s="126"/>
      <c r="F807" s="128"/>
      <c r="G807" s="127"/>
      <c r="H807" s="33"/>
      <c r="I807" s="33"/>
    </row>
    <row r="808" spans="1:9" ht="19.5" customHeight="1" x14ac:dyDescent="0.3">
      <c r="A808" s="33"/>
      <c r="B808" s="33"/>
      <c r="C808" s="126"/>
      <c r="D808" s="127"/>
      <c r="E808" s="126"/>
      <c r="F808" s="128"/>
      <c r="G808" s="127"/>
      <c r="H808" s="33"/>
      <c r="I808" s="33"/>
    </row>
    <row r="809" spans="1:9" ht="19.5" customHeight="1" x14ac:dyDescent="0.3">
      <c r="A809" s="36"/>
      <c r="B809" s="36"/>
      <c r="C809" s="36"/>
      <c r="D809" s="36"/>
      <c r="E809" s="36"/>
      <c r="F809" s="36"/>
      <c r="G809" s="36"/>
      <c r="H809" s="36"/>
      <c r="I809" s="36"/>
    </row>
    <row r="810" spans="1:9" x14ac:dyDescent="0.3">
      <c r="A810" s="133" t="str">
        <f>IF($C$1=$H$2,"Für den Bezirksjugendtag haben wir nachfolgende*n Delegierte*n gewählt:","Für den Landesjugendtag haben wir nachfolgende*n Delegierte*n gewählt:")</f>
        <v>Für den Landesjugendtag haben wir nachfolgende*n Delegierte*n gewählt:</v>
      </c>
      <c r="B810" s="133"/>
      <c r="C810" s="133"/>
      <c r="D810" s="133"/>
      <c r="E810" s="133"/>
      <c r="F810" s="133"/>
      <c r="G810" s="133"/>
      <c r="H810" s="133"/>
      <c r="I810" s="133"/>
    </row>
    <row r="812" spans="1:9" ht="30" x14ac:dyDescent="0.3">
      <c r="A812" s="31" t="s">
        <v>6</v>
      </c>
      <c r="B812" s="31" t="s">
        <v>31</v>
      </c>
      <c r="C812" s="130" t="s">
        <v>32</v>
      </c>
      <c r="D812" s="131"/>
      <c r="E812" s="130" t="s">
        <v>12</v>
      </c>
      <c r="F812" s="132"/>
      <c r="G812" s="131"/>
      <c r="H812" s="31" t="s">
        <v>33</v>
      </c>
      <c r="I812" s="31" t="s">
        <v>34</v>
      </c>
    </row>
    <row r="813" spans="1:9" ht="19.5" customHeight="1" x14ac:dyDescent="0.3">
      <c r="A813" s="33">
        <f>A527</f>
        <v>0</v>
      </c>
      <c r="B813" s="33">
        <f>D527</f>
        <v>0</v>
      </c>
      <c r="C813" s="126">
        <f>A529</f>
        <v>0</v>
      </c>
      <c r="D813" s="127"/>
      <c r="E813" s="126">
        <f>D529</f>
        <v>0</v>
      </c>
      <c r="F813" s="128"/>
      <c r="G813" s="127"/>
      <c r="H813" s="34">
        <f>H527</f>
        <v>0</v>
      </c>
      <c r="I813" s="33">
        <f>IF(A531&gt;0,A531,B531)</f>
        <v>0</v>
      </c>
    </row>
    <row r="814" spans="1:9" ht="19.5" customHeight="1" x14ac:dyDescent="0.3">
      <c r="A814" s="33">
        <f>A535</f>
        <v>0</v>
      </c>
      <c r="B814" s="33">
        <f>D535</f>
        <v>0</v>
      </c>
      <c r="C814" s="126">
        <f>A537</f>
        <v>0</v>
      </c>
      <c r="D814" s="127"/>
      <c r="E814" s="126">
        <f>D537</f>
        <v>0</v>
      </c>
      <c r="F814" s="128"/>
      <c r="G814" s="127"/>
      <c r="H814" s="34">
        <f>H535</f>
        <v>0</v>
      </c>
      <c r="I814" s="33">
        <f>IF(A539&gt;0,A539,B539)</f>
        <v>0</v>
      </c>
    </row>
    <row r="815" spans="1:9" ht="19.5" customHeight="1" x14ac:dyDescent="0.3">
      <c r="A815" s="33">
        <f>A542</f>
        <v>0</v>
      </c>
      <c r="B815" s="33">
        <f>D542</f>
        <v>0</v>
      </c>
      <c r="C815" s="126">
        <f>A544</f>
        <v>0</v>
      </c>
      <c r="D815" s="127"/>
      <c r="E815" s="126">
        <f>D544</f>
        <v>0</v>
      </c>
      <c r="F815" s="128"/>
      <c r="G815" s="127"/>
      <c r="H815" s="34">
        <f>H542</f>
        <v>0</v>
      </c>
      <c r="I815" s="33">
        <f>IF(A546&gt;0,A546,B546)</f>
        <v>0</v>
      </c>
    </row>
    <row r="816" spans="1:9" ht="19.5" customHeight="1" x14ac:dyDescent="0.3">
      <c r="A816" s="33">
        <f>A550</f>
        <v>0</v>
      </c>
      <c r="B816" s="33">
        <f>D550</f>
        <v>0</v>
      </c>
      <c r="C816" s="126">
        <f>A552</f>
        <v>0</v>
      </c>
      <c r="D816" s="127"/>
      <c r="E816" s="126">
        <f>D552</f>
        <v>0</v>
      </c>
      <c r="F816" s="128"/>
      <c r="G816" s="127"/>
      <c r="H816" s="34">
        <f>H550</f>
        <v>0</v>
      </c>
      <c r="I816" s="33">
        <f>IF(A554&gt;0,A554,B554)</f>
        <v>0</v>
      </c>
    </row>
    <row r="817" spans="1:9" ht="19.5" customHeight="1" x14ac:dyDescent="0.3">
      <c r="A817" s="33">
        <f>A558</f>
        <v>0</v>
      </c>
      <c r="B817" s="33">
        <f>D558</f>
        <v>0</v>
      </c>
      <c r="C817" s="126">
        <f>A560</f>
        <v>0</v>
      </c>
      <c r="D817" s="127"/>
      <c r="E817" s="126">
        <f>D560</f>
        <v>0</v>
      </c>
      <c r="F817" s="128"/>
      <c r="G817" s="127"/>
      <c r="H817" s="34">
        <f>H558</f>
        <v>0</v>
      </c>
      <c r="I817" s="33">
        <f>IF(A562&gt;0,A562,B562)</f>
        <v>0</v>
      </c>
    </row>
    <row r="818" spans="1:9" ht="19.5" customHeight="1" x14ac:dyDescent="0.3">
      <c r="A818" s="33">
        <f>A566</f>
        <v>0</v>
      </c>
      <c r="B818" s="33">
        <f>D566</f>
        <v>0</v>
      </c>
      <c r="C818" s="126">
        <f>A568</f>
        <v>0</v>
      </c>
      <c r="D818" s="127"/>
      <c r="E818" s="126">
        <f>D568</f>
        <v>0</v>
      </c>
      <c r="F818" s="128"/>
      <c r="G818" s="127"/>
      <c r="H818" s="34">
        <f>H566</f>
        <v>0</v>
      </c>
      <c r="I818" s="33">
        <f>IF(A570&gt;0,A570,B570)</f>
        <v>0</v>
      </c>
    </row>
    <row r="819" spans="1:9" ht="19.5" customHeight="1" x14ac:dyDescent="0.3">
      <c r="A819" s="33">
        <f>A574</f>
        <v>0</v>
      </c>
      <c r="B819" s="33">
        <f>D574</f>
        <v>0</v>
      </c>
      <c r="C819" s="126">
        <f>A576</f>
        <v>0</v>
      </c>
      <c r="D819" s="127"/>
      <c r="E819" s="126">
        <f>D576</f>
        <v>0</v>
      </c>
      <c r="F819" s="128"/>
      <c r="G819" s="127"/>
      <c r="H819" s="34">
        <f>H574</f>
        <v>0</v>
      </c>
      <c r="I819" s="33">
        <f>IF(A578&gt;0,A578,B578)</f>
        <v>0</v>
      </c>
    </row>
    <row r="820" spans="1:9" ht="19.5" customHeight="1" x14ac:dyDescent="0.3">
      <c r="A820" s="33">
        <f>A582</f>
        <v>0</v>
      </c>
      <c r="B820" s="33">
        <f>D582</f>
        <v>0</v>
      </c>
      <c r="C820" s="126">
        <f>A584</f>
        <v>0</v>
      </c>
      <c r="D820" s="127"/>
      <c r="E820" s="126">
        <f>D584</f>
        <v>0</v>
      </c>
      <c r="F820" s="128"/>
      <c r="G820" s="127"/>
      <c r="H820" s="34">
        <f>H582</f>
        <v>0</v>
      </c>
      <c r="I820" s="33">
        <f>IF(A586&gt;0,A586,B586)</f>
        <v>0</v>
      </c>
    </row>
    <row r="821" spans="1:9" ht="19.5" customHeight="1" x14ac:dyDescent="0.3">
      <c r="A821" s="33">
        <f>A590</f>
        <v>0</v>
      </c>
      <c r="B821" s="33">
        <f>D590</f>
        <v>0</v>
      </c>
      <c r="C821" s="126">
        <f>A592</f>
        <v>0</v>
      </c>
      <c r="D821" s="127"/>
      <c r="E821" s="126">
        <f>D592</f>
        <v>0</v>
      </c>
      <c r="F821" s="128"/>
      <c r="G821" s="127"/>
      <c r="H821" s="34">
        <f>H590</f>
        <v>0</v>
      </c>
      <c r="I821" s="33">
        <f>IF(A594&gt;0,A594,B594)</f>
        <v>0</v>
      </c>
    </row>
    <row r="822" spans="1:9" ht="19.5" customHeight="1" x14ac:dyDescent="0.3">
      <c r="A822" s="33">
        <f>A598</f>
        <v>0</v>
      </c>
      <c r="B822" s="33">
        <f>D598</f>
        <v>0</v>
      </c>
      <c r="C822" s="126">
        <f>A600</f>
        <v>0</v>
      </c>
      <c r="D822" s="127"/>
      <c r="E822" s="126">
        <f>D600</f>
        <v>0</v>
      </c>
      <c r="F822" s="128"/>
      <c r="G822" s="127"/>
      <c r="H822" s="34">
        <f>H598</f>
        <v>0</v>
      </c>
      <c r="I822" s="33">
        <f>IF(A602&gt;0,A602,B602)</f>
        <v>0</v>
      </c>
    </row>
    <row r="823" spans="1:9" ht="19.5" customHeight="1" x14ac:dyDescent="0.3">
      <c r="A823" s="33"/>
      <c r="B823" s="33"/>
      <c r="C823" s="126"/>
      <c r="D823" s="127"/>
      <c r="E823" s="126"/>
      <c r="F823" s="128"/>
      <c r="G823" s="127"/>
      <c r="H823" s="33"/>
      <c r="I823" s="33"/>
    </row>
    <row r="824" spans="1:9" ht="19.5" customHeight="1" x14ac:dyDescent="0.3">
      <c r="A824" s="33"/>
      <c r="B824" s="33"/>
      <c r="C824" s="126"/>
      <c r="D824" s="127"/>
      <c r="E824" s="126"/>
      <c r="F824" s="128"/>
      <c r="G824" s="127"/>
      <c r="H824" s="33"/>
      <c r="I824" s="33"/>
    </row>
    <row r="825" spans="1:9" ht="19.5" customHeight="1" x14ac:dyDescent="0.3">
      <c r="A825" s="33"/>
      <c r="B825" s="33"/>
      <c r="C825" s="126"/>
      <c r="D825" s="127"/>
      <c r="E825" s="126"/>
      <c r="F825" s="128"/>
      <c r="G825" s="127"/>
      <c r="H825" s="33"/>
      <c r="I825" s="33"/>
    </row>
    <row r="829" spans="1:9" x14ac:dyDescent="0.3">
      <c r="A829" s="129" t="str">
        <f>IF($C$1=$H$2,"- Unterschrift des*der Jugendvorsitzende*n -","-Unterschrift des*der Bezirksjugendvorsitzende*n -")</f>
        <v>-Unterschrift des*der Bezirksjugendvorsitzende*n -</v>
      </c>
      <c r="B829" s="129"/>
      <c r="C829" s="129"/>
      <c r="D829" s="129"/>
      <c r="E829" s="129"/>
    </row>
  </sheetData>
  <sheetProtection selectLockedCells="1"/>
  <mergeCells count="1345">
    <mergeCell ref="G739:I739"/>
    <mergeCell ref="G736:I736"/>
    <mergeCell ref="G733:I733"/>
    <mergeCell ref="D616:F616"/>
    <mergeCell ref="G616:I616"/>
    <mergeCell ref="D617:F617"/>
    <mergeCell ref="G617:I617"/>
    <mergeCell ref="A628:I628"/>
    <mergeCell ref="A494:C494"/>
    <mergeCell ref="D494:F494"/>
    <mergeCell ref="D626:F626"/>
    <mergeCell ref="G626:I626"/>
    <mergeCell ref="B513:C513"/>
    <mergeCell ref="D513:F513"/>
    <mergeCell ref="A533:I533"/>
    <mergeCell ref="A534:C534"/>
    <mergeCell ref="A535:C535"/>
    <mergeCell ref="D530:F530"/>
    <mergeCell ref="B633:C633"/>
    <mergeCell ref="D633:F633"/>
    <mergeCell ref="A13:E13"/>
    <mergeCell ref="F14:G14"/>
    <mergeCell ref="F13:I13"/>
    <mergeCell ref="G494:I494"/>
    <mergeCell ref="D495:F495"/>
    <mergeCell ref="G495:I495"/>
    <mergeCell ref="D496:F496"/>
    <mergeCell ref="G496:I496"/>
    <mergeCell ref="B382:C382"/>
    <mergeCell ref="D382:F382"/>
    <mergeCell ref="B383:C383"/>
    <mergeCell ref="D383:F383"/>
    <mergeCell ref="B384:C384"/>
    <mergeCell ref="D384:F384"/>
    <mergeCell ref="D623:F623"/>
    <mergeCell ref="G623:I623"/>
    <mergeCell ref="A624:C624"/>
    <mergeCell ref="D624:F624"/>
    <mergeCell ref="G624:I624"/>
    <mergeCell ref="D625:F625"/>
    <mergeCell ref="G625:I625"/>
    <mergeCell ref="G631:I631"/>
    <mergeCell ref="B632:C632"/>
    <mergeCell ref="D632:F632"/>
    <mergeCell ref="A649:C649"/>
    <mergeCell ref="D649:F649"/>
    <mergeCell ref="G649:I649"/>
    <mergeCell ref="A650:C650"/>
    <mergeCell ref="D650:F650"/>
    <mergeCell ref="G650:I650"/>
    <mergeCell ref="A646:I646"/>
    <mergeCell ref="A647:C647"/>
    <mergeCell ref="A640:I640"/>
    <mergeCell ref="A641:I644"/>
    <mergeCell ref="A17:I17"/>
    <mergeCell ref="A58:I58"/>
    <mergeCell ref="A59:C59"/>
    <mergeCell ref="A60:C60"/>
    <mergeCell ref="A61:C61"/>
    <mergeCell ref="D61:F61"/>
    <mergeCell ref="G61:I61"/>
    <mergeCell ref="A62:C62"/>
    <mergeCell ref="D62:F62"/>
    <mergeCell ref="G62:I62"/>
    <mergeCell ref="D63:F63"/>
    <mergeCell ref="G63:I63"/>
    <mergeCell ref="D64:F64"/>
    <mergeCell ref="G64:I64"/>
    <mergeCell ref="A615:C615"/>
    <mergeCell ref="D615:F615"/>
    <mergeCell ref="G615:I615"/>
    <mergeCell ref="G488:I488"/>
    <mergeCell ref="A490:I490"/>
    <mergeCell ref="A491:C491"/>
    <mergeCell ref="A492:C492"/>
    <mergeCell ref="A493:C493"/>
    <mergeCell ref="A498:I498"/>
    <mergeCell ref="B507:C507"/>
    <mergeCell ref="D507:F507"/>
    <mergeCell ref="B508:C508"/>
    <mergeCell ref="D508:F508"/>
    <mergeCell ref="B509:C509"/>
    <mergeCell ref="D509:F509"/>
    <mergeCell ref="B504:C504"/>
    <mergeCell ref="B514:C514"/>
    <mergeCell ref="D514:F514"/>
    <mergeCell ref="A500:G500"/>
    <mergeCell ref="G501:I501"/>
    <mergeCell ref="A253:C253"/>
    <mergeCell ref="D253:F253"/>
    <mergeCell ref="G253:I253"/>
    <mergeCell ref="D493:F493"/>
    <mergeCell ref="G493:I493"/>
    <mergeCell ref="A478:C478"/>
    <mergeCell ref="D478:F478"/>
    <mergeCell ref="G478:I478"/>
    <mergeCell ref="D479:F479"/>
    <mergeCell ref="G479:I479"/>
    <mergeCell ref="D480:F480"/>
    <mergeCell ref="G480:I480"/>
    <mergeCell ref="A482:I482"/>
    <mergeCell ref="A483:C483"/>
    <mergeCell ref="A484:C484"/>
    <mergeCell ref="A485:C485"/>
    <mergeCell ref="D485:F485"/>
    <mergeCell ref="G485:I485"/>
    <mergeCell ref="A294:I294"/>
    <mergeCell ref="A295:I298"/>
    <mergeCell ref="A355:I355"/>
    <mergeCell ref="A356:I359"/>
    <mergeCell ref="A386:I386"/>
    <mergeCell ref="A387:I391"/>
    <mergeCell ref="A474:I474"/>
    <mergeCell ref="A475:C475"/>
    <mergeCell ref="A486:C486"/>
    <mergeCell ref="D486:F486"/>
    <mergeCell ref="G486:I486"/>
    <mergeCell ref="D487:F487"/>
    <mergeCell ref="G487:I487"/>
    <mergeCell ref="D488:F488"/>
    <mergeCell ref="A476:C476"/>
    <mergeCell ref="A477:C477"/>
    <mergeCell ref="D477:F477"/>
    <mergeCell ref="G477:I477"/>
    <mergeCell ref="D256:F256"/>
    <mergeCell ref="G256:I256"/>
    <mergeCell ref="A254:C254"/>
    <mergeCell ref="D254:F254"/>
    <mergeCell ref="G254:I254"/>
    <mergeCell ref="D255:F255"/>
    <mergeCell ref="G255:I255"/>
    <mergeCell ref="A275:C275"/>
    <mergeCell ref="A276:C276"/>
    <mergeCell ref="A277:C277"/>
    <mergeCell ref="D277:F277"/>
    <mergeCell ref="G277:I277"/>
    <mergeCell ref="B265:C265"/>
    <mergeCell ref="D265:F265"/>
    <mergeCell ref="B266:C266"/>
    <mergeCell ref="D266:F266"/>
    <mergeCell ref="A274:I274"/>
    <mergeCell ref="B262:C262"/>
    <mergeCell ref="D262:F262"/>
    <mergeCell ref="B263:C263"/>
    <mergeCell ref="D263:F263"/>
    <mergeCell ref="D116:F116"/>
    <mergeCell ref="B116:C116"/>
    <mergeCell ref="A100:I100"/>
    <mergeCell ref="A101:I104"/>
    <mergeCell ref="H59:I59"/>
    <mergeCell ref="H60:I60"/>
    <mergeCell ref="D60:G60"/>
    <mergeCell ref="A63:C63"/>
    <mergeCell ref="A64:C64"/>
    <mergeCell ref="B73:C73"/>
    <mergeCell ref="D73:F73"/>
    <mergeCell ref="B74:C74"/>
    <mergeCell ref="D74:F74"/>
    <mergeCell ref="A82:I82"/>
    <mergeCell ref="B70:C70"/>
    <mergeCell ref="D70:F70"/>
    <mergeCell ref="B71:C71"/>
    <mergeCell ref="D71:F71"/>
    <mergeCell ref="B72:C72"/>
    <mergeCell ref="D72:F72"/>
    <mergeCell ref="D87:F87"/>
    <mergeCell ref="G87:I87"/>
    <mergeCell ref="A83:C83"/>
    <mergeCell ref="A84:C84"/>
    <mergeCell ref="A85:C85"/>
    <mergeCell ref="D85:F85"/>
    <mergeCell ref="G85:I85"/>
    <mergeCell ref="H83:I83"/>
    <mergeCell ref="D84:G84"/>
    <mergeCell ref="H84:I84"/>
    <mergeCell ref="A87:C87"/>
    <mergeCell ref="A88:C88"/>
    <mergeCell ref="A252:C252"/>
    <mergeCell ref="G67:I67"/>
    <mergeCell ref="B28:C28"/>
    <mergeCell ref="D28:F28"/>
    <mergeCell ref="B29:C29"/>
    <mergeCell ref="D29:F29"/>
    <mergeCell ref="B30:C30"/>
    <mergeCell ref="D30:F30"/>
    <mergeCell ref="B31:C31"/>
    <mergeCell ref="D31:F31"/>
    <mergeCell ref="B32:C32"/>
    <mergeCell ref="D32:F32"/>
    <mergeCell ref="B33:C33"/>
    <mergeCell ref="D33:F33"/>
    <mergeCell ref="A36:I39"/>
    <mergeCell ref="A35:I35"/>
    <mergeCell ref="A76:I76"/>
    <mergeCell ref="A77:I80"/>
    <mergeCell ref="A52:I52"/>
    <mergeCell ref="A53:I56"/>
    <mergeCell ref="B68:C68"/>
    <mergeCell ref="D68:F68"/>
    <mergeCell ref="B69:C69"/>
    <mergeCell ref="D69:F69"/>
    <mergeCell ref="A66:I66"/>
    <mergeCell ref="D88:F88"/>
    <mergeCell ref="G88:I88"/>
    <mergeCell ref="A90:I90"/>
    <mergeCell ref="G91:I91"/>
    <mergeCell ref="A86:C86"/>
    <mergeCell ref="D86:F86"/>
    <mergeCell ref="G86:I86"/>
    <mergeCell ref="A1:B1"/>
    <mergeCell ref="C1:E1"/>
    <mergeCell ref="A14:E14"/>
    <mergeCell ref="A40:G40"/>
    <mergeCell ref="A42:I42"/>
    <mergeCell ref="A5:E5"/>
    <mergeCell ref="A8:E8"/>
    <mergeCell ref="A11:E11"/>
    <mergeCell ref="A4:I4"/>
    <mergeCell ref="A7:I7"/>
    <mergeCell ref="A10:I10"/>
    <mergeCell ref="A16:I16"/>
    <mergeCell ref="G43:I43"/>
    <mergeCell ref="B50:C50"/>
    <mergeCell ref="B44:C44"/>
    <mergeCell ref="D44:F44"/>
    <mergeCell ref="D45:F45"/>
    <mergeCell ref="D46:F46"/>
    <mergeCell ref="D47:F47"/>
    <mergeCell ref="D48:F48"/>
    <mergeCell ref="D49:F49"/>
    <mergeCell ref="D50:F50"/>
    <mergeCell ref="B45:C45"/>
    <mergeCell ref="B46:C46"/>
    <mergeCell ref="B47:C47"/>
    <mergeCell ref="B48:C48"/>
    <mergeCell ref="B49:C49"/>
    <mergeCell ref="A23:G23"/>
    <mergeCell ref="A25:I25"/>
    <mergeCell ref="G26:I26"/>
    <mergeCell ref="B27:C27"/>
    <mergeCell ref="D27:F27"/>
    <mergeCell ref="A108:C108"/>
    <mergeCell ref="A109:C109"/>
    <mergeCell ref="D109:F109"/>
    <mergeCell ref="G109:I109"/>
    <mergeCell ref="B98:C98"/>
    <mergeCell ref="D98:F98"/>
    <mergeCell ref="A106:I106"/>
    <mergeCell ref="A107:C107"/>
    <mergeCell ref="B95:C95"/>
    <mergeCell ref="D95:F95"/>
    <mergeCell ref="B96:C96"/>
    <mergeCell ref="D96:F96"/>
    <mergeCell ref="B97:C97"/>
    <mergeCell ref="D97:F97"/>
    <mergeCell ref="B92:C92"/>
    <mergeCell ref="D92:F92"/>
    <mergeCell ref="B93:C93"/>
    <mergeCell ref="D93:F93"/>
    <mergeCell ref="B94:C94"/>
    <mergeCell ref="D94:F94"/>
    <mergeCell ref="H107:I107"/>
    <mergeCell ref="D108:G108"/>
    <mergeCell ref="H108:I108"/>
    <mergeCell ref="D112:F112"/>
    <mergeCell ref="G112:I112"/>
    <mergeCell ref="A110:C110"/>
    <mergeCell ref="D110:F110"/>
    <mergeCell ref="G110:I110"/>
    <mergeCell ref="D111:F111"/>
    <mergeCell ref="G111:I111"/>
    <mergeCell ref="A114:I114"/>
    <mergeCell ref="A134:C134"/>
    <mergeCell ref="D134:F134"/>
    <mergeCell ref="G134:I134"/>
    <mergeCell ref="D135:F135"/>
    <mergeCell ref="G135:I135"/>
    <mergeCell ref="A132:C132"/>
    <mergeCell ref="A133:C133"/>
    <mergeCell ref="D133:F133"/>
    <mergeCell ref="G133:I133"/>
    <mergeCell ref="B122:C122"/>
    <mergeCell ref="D122:F122"/>
    <mergeCell ref="A130:I130"/>
    <mergeCell ref="A131:C131"/>
    <mergeCell ref="B119:C119"/>
    <mergeCell ref="D119:F119"/>
    <mergeCell ref="B120:C120"/>
    <mergeCell ref="D120:F120"/>
    <mergeCell ref="B121:C121"/>
    <mergeCell ref="D121:F121"/>
    <mergeCell ref="G115:I115"/>
    <mergeCell ref="D118:F118"/>
    <mergeCell ref="B118:C118"/>
    <mergeCell ref="D117:F117"/>
    <mergeCell ref="B117:C117"/>
    <mergeCell ref="A124:I124"/>
    <mergeCell ref="A125:I128"/>
    <mergeCell ref="A156:C156"/>
    <mergeCell ref="A157:C157"/>
    <mergeCell ref="D157:F157"/>
    <mergeCell ref="G157:I157"/>
    <mergeCell ref="B146:C146"/>
    <mergeCell ref="D146:F146"/>
    <mergeCell ref="A154:I154"/>
    <mergeCell ref="A155:C155"/>
    <mergeCell ref="G136:I136"/>
    <mergeCell ref="A138:D138"/>
    <mergeCell ref="G139:I139"/>
    <mergeCell ref="B143:C143"/>
    <mergeCell ref="D143:F143"/>
    <mergeCell ref="B144:C144"/>
    <mergeCell ref="D144:F144"/>
    <mergeCell ref="B145:C145"/>
    <mergeCell ref="D145:F145"/>
    <mergeCell ref="B140:C140"/>
    <mergeCell ref="D140:F140"/>
    <mergeCell ref="B141:C141"/>
    <mergeCell ref="D141:F141"/>
    <mergeCell ref="B142:C142"/>
    <mergeCell ref="D142:F142"/>
    <mergeCell ref="D136:F136"/>
    <mergeCell ref="A148:I148"/>
    <mergeCell ref="A149:I152"/>
    <mergeCell ref="A135:C135"/>
    <mergeCell ref="A158:C158"/>
    <mergeCell ref="D158:F158"/>
    <mergeCell ref="A178:I178"/>
    <mergeCell ref="B166:C166"/>
    <mergeCell ref="D166:F166"/>
    <mergeCell ref="B167:C167"/>
    <mergeCell ref="D167:F167"/>
    <mergeCell ref="B168:C168"/>
    <mergeCell ref="D168:F168"/>
    <mergeCell ref="G163:I163"/>
    <mergeCell ref="B164:C164"/>
    <mergeCell ref="D164:F164"/>
    <mergeCell ref="B165:C165"/>
    <mergeCell ref="D165:F165"/>
    <mergeCell ref="D160:F160"/>
    <mergeCell ref="G160:I160"/>
    <mergeCell ref="G158:I158"/>
    <mergeCell ref="D159:F159"/>
    <mergeCell ref="G159:I159"/>
    <mergeCell ref="A162:D162"/>
    <mergeCell ref="A172:I172"/>
    <mergeCell ref="A173:I176"/>
    <mergeCell ref="A160:C160"/>
    <mergeCell ref="D184:F184"/>
    <mergeCell ref="G184:I184"/>
    <mergeCell ref="G187:I187"/>
    <mergeCell ref="A182:C182"/>
    <mergeCell ref="D182:F182"/>
    <mergeCell ref="G182:I182"/>
    <mergeCell ref="D183:F183"/>
    <mergeCell ref="G183:I183"/>
    <mergeCell ref="A179:C179"/>
    <mergeCell ref="A180:C180"/>
    <mergeCell ref="A181:C181"/>
    <mergeCell ref="D181:F181"/>
    <mergeCell ref="G181:I181"/>
    <mergeCell ref="A186:I186"/>
    <mergeCell ref="B169:C169"/>
    <mergeCell ref="D169:F169"/>
    <mergeCell ref="B170:C170"/>
    <mergeCell ref="D170:F170"/>
    <mergeCell ref="H179:I179"/>
    <mergeCell ref="D180:G180"/>
    <mergeCell ref="H180:I180"/>
    <mergeCell ref="A183:C183"/>
    <mergeCell ref="A184:C184"/>
    <mergeCell ref="B188:C188"/>
    <mergeCell ref="D188:F188"/>
    <mergeCell ref="B189:C189"/>
    <mergeCell ref="D189:F189"/>
    <mergeCell ref="B190:C190"/>
    <mergeCell ref="D190:F190"/>
    <mergeCell ref="D207:F207"/>
    <mergeCell ref="G207:I207"/>
    <mergeCell ref="A204:C204"/>
    <mergeCell ref="A205:C205"/>
    <mergeCell ref="D205:F205"/>
    <mergeCell ref="G205:I205"/>
    <mergeCell ref="B194:C194"/>
    <mergeCell ref="D194:F194"/>
    <mergeCell ref="A202:I202"/>
    <mergeCell ref="A203:C203"/>
    <mergeCell ref="B191:C191"/>
    <mergeCell ref="D191:F191"/>
    <mergeCell ref="B192:C192"/>
    <mergeCell ref="D192:F192"/>
    <mergeCell ref="B193:C193"/>
    <mergeCell ref="D193:F193"/>
    <mergeCell ref="A196:I196"/>
    <mergeCell ref="A197:I200"/>
    <mergeCell ref="H203:I203"/>
    <mergeCell ref="D204:G204"/>
    <mergeCell ref="H204:I204"/>
    <mergeCell ref="A207:C207"/>
    <mergeCell ref="A206:C206"/>
    <mergeCell ref="D206:F206"/>
    <mergeCell ref="G206:I206"/>
    <mergeCell ref="D232:F232"/>
    <mergeCell ref="G232:I232"/>
    <mergeCell ref="G235:I235"/>
    <mergeCell ref="A230:C230"/>
    <mergeCell ref="D230:F230"/>
    <mergeCell ref="G230:I230"/>
    <mergeCell ref="D231:F231"/>
    <mergeCell ref="G231:I231"/>
    <mergeCell ref="A227:C227"/>
    <mergeCell ref="A228:C228"/>
    <mergeCell ref="A229:C229"/>
    <mergeCell ref="D229:F229"/>
    <mergeCell ref="G229:I229"/>
    <mergeCell ref="A234:G234"/>
    <mergeCell ref="D228:G228"/>
    <mergeCell ref="H228:I228"/>
    <mergeCell ref="A231:C231"/>
    <mergeCell ref="A232:C232"/>
    <mergeCell ref="B242:C242"/>
    <mergeCell ref="D242:F242"/>
    <mergeCell ref="A250:I250"/>
    <mergeCell ref="A251:C251"/>
    <mergeCell ref="B239:C239"/>
    <mergeCell ref="D239:F239"/>
    <mergeCell ref="B240:C240"/>
    <mergeCell ref="D240:F240"/>
    <mergeCell ref="B241:C241"/>
    <mergeCell ref="D241:F241"/>
    <mergeCell ref="B236:C236"/>
    <mergeCell ref="D236:F236"/>
    <mergeCell ref="B237:C237"/>
    <mergeCell ref="D237:F237"/>
    <mergeCell ref="B238:C238"/>
    <mergeCell ref="D238:F238"/>
    <mergeCell ref="H251:I251"/>
    <mergeCell ref="A244:I244"/>
    <mergeCell ref="A245:I248"/>
    <mergeCell ref="B264:C264"/>
    <mergeCell ref="D264:F264"/>
    <mergeCell ref="A258:G258"/>
    <mergeCell ref="G259:I259"/>
    <mergeCell ref="B260:C260"/>
    <mergeCell ref="D260:F260"/>
    <mergeCell ref="B261:C261"/>
    <mergeCell ref="D261:F261"/>
    <mergeCell ref="A268:I268"/>
    <mergeCell ref="A269:I272"/>
    <mergeCell ref="B291:C291"/>
    <mergeCell ref="D291:F291"/>
    <mergeCell ref="B286:C286"/>
    <mergeCell ref="D286:F286"/>
    <mergeCell ref="B287:C287"/>
    <mergeCell ref="D287:F287"/>
    <mergeCell ref="B288:C288"/>
    <mergeCell ref="D288:F288"/>
    <mergeCell ref="D280:F280"/>
    <mergeCell ref="G280:I280"/>
    <mergeCell ref="A284:G284"/>
    <mergeCell ref="G285:I285"/>
    <mergeCell ref="A278:C278"/>
    <mergeCell ref="D278:F278"/>
    <mergeCell ref="G278:I278"/>
    <mergeCell ref="D279:F279"/>
    <mergeCell ref="G279:I279"/>
    <mergeCell ref="B312:C312"/>
    <mergeCell ref="D312:F312"/>
    <mergeCell ref="B313:C313"/>
    <mergeCell ref="D313:F313"/>
    <mergeCell ref="B314:C314"/>
    <mergeCell ref="D314:F314"/>
    <mergeCell ref="A308:G308"/>
    <mergeCell ref="G309:I309"/>
    <mergeCell ref="B310:C310"/>
    <mergeCell ref="D310:F310"/>
    <mergeCell ref="B311:C311"/>
    <mergeCell ref="D311:F311"/>
    <mergeCell ref="D306:F306"/>
    <mergeCell ref="G306:I306"/>
    <mergeCell ref="A282:G282"/>
    <mergeCell ref="A304:C304"/>
    <mergeCell ref="D304:F304"/>
    <mergeCell ref="G304:I304"/>
    <mergeCell ref="D305:F305"/>
    <mergeCell ref="G305:I305"/>
    <mergeCell ref="A302:C302"/>
    <mergeCell ref="A303:C303"/>
    <mergeCell ref="D303:F303"/>
    <mergeCell ref="G303:I303"/>
    <mergeCell ref="B292:C292"/>
    <mergeCell ref="D292:F292"/>
    <mergeCell ref="A300:I300"/>
    <mergeCell ref="A301:C301"/>
    <mergeCell ref="B289:C289"/>
    <mergeCell ref="D289:F289"/>
    <mergeCell ref="B290:C290"/>
    <mergeCell ref="D290:F290"/>
    <mergeCell ref="D323:F323"/>
    <mergeCell ref="G323:I323"/>
    <mergeCell ref="G326:I326"/>
    <mergeCell ref="A321:C321"/>
    <mergeCell ref="D321:F321"/>
    <mergeCell ref="G321:I321"/>
    <mergeCell ref="D322:F322"/>
    <mergeCell ref="G322:I322"/>
    <mergeCell ref="A318:C318"/>
    <mergeCell ref="A319:C319"/>
    <mergeCell ref="A320:C320"/>
    <mergeCell ref="D320:F320"/>
    <mergeCell ref="G320:I320"/>
    <mergeCell ref="A325:I325"/>
    <mergeCell ref="A322:C322"/>
    <mergeCell ref="A323:C323"/>
    <mergeCell ref="B315:C315"/>
    <mergeCell ref="D315:F315"/>
    <mergeCell ref="B316:C316"/>
    <mergeCell ref="D316:F316"/>
    <mergeCell ref="A317:I317"/>
    <mergeCell ref="A337:C337"/>
    <mergeCell ref="A338:C338"/>
    <mergeCell ref="D338:F338"/>
    <mergeCell ref="G338:I338"/>
    <mergeCell ref="B333:C333"/>
    <mergeCell ref="D333:F333"/>
    <mergeCell ref="A335:I335"/>
    <mergeCell ref="A336:C336"/>
    <mergeCell ref="B330:C330"/>
    <mergeCell ref="D330:F330"/>
    <mergeCell ref="B331:C331"/>
    <mergeCell ref="D331:F331"/>
    <mergeCell ref="B332:C332"/>
    <mergeCell ref="D332:F332"/>
    <mergeCell ref="B327:C327"/>
    <mergeCell ref="D327:F327"/>
    <mergeCell ref="B328:C328"/>
    <mergeCell ref="D328:F328"/>
    <mergeCell ref="B329:C329"/>
    <mergeCell ref="D329:F329"/>
    <mergeCell ref="H336:I336"/>
    <mergeCell ref="D337:G337"/>
    <mergeCell ref="H337:I337"/>
    <mergeCell ref="B349:C349"/>
    <mergeCell ref="D349:F349"/>
    <mergeCell ref="B350:C350"/>
    <mergeCell ref="D350:F350"/>
    <mergeCell ref="B351:C351"/>
    <mergeCell ref="D351:F351"/>
    <mergeCell ref="G346:I346"/>
    <mergeCell ref="B347:C347"/>
    <mergeCell ref="D347:F347"/>
    <mergeCell ref="B348:C348"/>
    <mergeCell ref="D348:F348"/>
    <mergeCell ref="A345:G345"/>
    <mergeCell ref="D341:F341"/>
    <mergeCell ref="G341:I341"/>
    <mergeCell ref="A339:C339"/>
    <mergeCell ref="D339:F339"/>
    <mergeCell ref="G339:I339"/>
    <mergeCell ref="D340:F340"/>
    <mergeCell ref="G340:I340"/>
    <mergeCell ref="A343:I343"/>
    <mergeCell ref="A340:C340"/>
    <mergeCell ref="A341:C341"/>
    <mergeCell ref="D367:F367"/>
    <mergeCell ref="G367:I367"/>
    <mergeCell ref="A369:G369"/>
    <mergeCell ref="G370:I370"/>
    <mergeCell ref="A367:C367"/>
    <mergeCell ref="A365:C365"/>
    <mergeCell ref="D365:F365"/>
    <mergeCell ref="G365:I365"/>
    <mergeCell ref="D366:F366"/>
    <mergeCell ref="G366:I366"/>
    <mergeCell ref="A362:C362"/>
    <mergeCell ref="A363:C363"/>
    <mergeCell ref="A364:C364"/>
    <mergeCell ref="D364:F364"/>
    <mergeCell ref="G364:I364"/>
    <mergeCell ref="B352:C352"/>
    <mergeCell ref="D352:F352"/>
    <mergeCell ref="B353:C353"/>
    <mergeCell ref="D353:F353"/>
    <mergeCell ref="A361:I361"/>
    <mergeCell ref="H362:I362"/>
    <mergeCell ref="D363:G363"/>
    <mergeCell ref="H363:I363"/>
    <mergeCell ref="A366:C366"/>
    <mergeCell ref="G397:I397"/>
    <mergeCell ref="B381:C381"/>
    <mergeCell ref="D381:F381"/>
    <mergeCell ref="A393:I393"/>
    <mergeCell ref="A395:C395"/>
    <mergeCell ref="H395:I395"/>
    <mergeCell ref="B374:C374"/>
    <mergeCell ref="D374:F374"/>
    <mergeCell ref="B375:C375"/>
    <mergeCell ref="D375:F375"/>
    <mergeCell ref="B380:C380"/>
    <mergeCell ref="D380:F380"/>
    <mergeCell ref="B371:C371"/>
    <mergeCell ref="D371:F371"/>
    <mergeCell ref="B372:C372"/>
    <mergeCell ref="D372:F372"/>
    <mergeCell ref="B373:C373"/>
    <mergeCell ref="D373:F373"/>
    <mergeCell ref="D407:F407"/>
    <mergeCell ref="G407:I407"/>
    <mergeCell ref="D408:F408"/>
    <mergeCell ref="G408:I408"/>
    <mergeCell ref="A405:C405"/>
    <mergeCell ref="D405:F405"/>
    <mergeCell ref="G405:I405"/>
    <mergeCell ref="A406:C406"/>
    <mergeCell ref="D406:F406"/>
    <mergeCell ref="G406:I406"/>
    <mergeCell ref="A402:I402"/>
    <mergeCell ref="A403:C403"/>
    <mergeCell ref="A404:C404"/>
    <mergeCell ref="D400:F400"/>
    <mergeCell ref="G400:I400"/>
    <mergeCell ref="A394:I394"/>
    <mergeCell ref="B376:C376"/>
    <mergeCell ref="D376:F376"/>
    <mergeCell ref="B377:C377"/>
    <mergeCell ref="D377:F377"/>
    <mergeCell ref="B378:C378"/>
    <mergeCell ref="D378:F378"/>
    <mergeCell ref="B379:C379"/>
    <mergeCell ref="D379:F379"/>
    <mergeCell ref="A398:C398"/>
    <mergeCell ref="D398:F398"/>
    <mergeCell ref="G398:I398"/>
    <mergeCell ref="D399:F399"/>
    <mergeCell ref="G399:I399"/>
    <mergeCell ref="A396:C396"/>
    <mergeCell ref="A397:C397"/>
    <mergeCell ref="D397:F397"/>
    <mergeCell ref="D415:F415"/>
    <mergeCell ref="G415:I415"/>
    <mergeCell ref="D416:F416"/>
    <mergeCell ref="G416:I416"/>
    <mergeCell ref="A413:C413"/>
    <mergeCell ref="D413:F413"/>
    <mergeCell ref="G413:I413"/>
    <mergeCell ref="A414:C414"/>
    <mergeCell ref="D414:F414"/>
    <mergeCell ref="G414:I414"/>
    <mergeCell ref="A410:I410"/>
    <mergeCell ref="A411:C411"/>
    <mergeCell ref="A412:C412"/>
    <mergeCell ref="H411:I411"/>
    <mergeCell ref="D412:G412"/>
    <mergeCell ref="H412:I412"/>
    <mergeCell ref="A415:C415"/>
    <mergeCell ref="A416:C416"/>
    <mergeCell ref="D423:F423"/>
    <mergeCell ref="G423:I423"/>
    <mergeCell ref="D424:F424"/>
    <mergeCell ref="G424:I424"/>
    <mergeCell ref="A421:C421"/>
    <mergeCell ref="D421:F421"/>
    <mergeCell ref="G421:I421"/>
    <mergeCell ref="A422:C422"/>
    <mergeCell ref="D422:F422"/>
    <mergeCell ref="G422:I422"/>
    <mergeCell ref="A418:I418"/>
    <mergeCell ref="A419:C419"/>
    <mergeCell ref="A420:C420"/>
    <mergeCell ref="H419:I419"/>
    <mergeCell ref="D420:G420"/>
    <mergeCell ref="H420:I420"/>
    <mergeCell ref="A423:C423"/>
    <mergeCell ref="A424:C424"/>
    <mergeCell ref="D431:F431"/>
    <mergeCell ref="G431:I431"/>
    <mergeCell ref="D432:F432"/>
    <mergeCell ref="G432:I432"/>
    <mergeCell ref="A429:C429"/>
    <mergeCell ref="D429:F429"/>
    <mergeCell ref="G429:I429"/>
    <mergeCell ref="A430:C430"/>
    <mergeCell ref="D430:F430"/>
    <mergeCell ref="G430:I430"/>
    <mergeCell ref="A426:I426"/>
    <mergeCell ref="A427:C427"/>
    <mergeCell ref="A428:C428"/>
    <mergeCell ref="H427:I427"/>
    <mergeCell ref="D428:G428"/>
    <mergeCell ref="H428:I428"/>
    <mergeCell ref="A431:C431"/>
    <mergeCell ref="A432:C432"/>
    <mergeCell ref="D439:F439"/>
    <mergeCell ref="G439:I439"/>
    <mergeCell ref="D440:F440"/>
    <mergeCell ref="G440:I440"/>
    <mergeCell ref="A437:C437"/>
    <mergeCell ref="D437:F437"/>
    <mergeCell ref="G437:I437"/>
    <mergeCell ref="A438:C438"/>
    <mergeCell ref="D438:F438"/>
    <mergeCell ref="G438:I438"/>
    <mergeCell ref="A434:I434"/>
    <mergeCell ref="A435:C435"/>
    <mergeCell ref="A436:C436"/>
    <mergeCell ref="H435:I435"/>
    <mergeCell ref="D436:G436"/>
    <mergeCell ref="H436:I436"/>
    <mergeCell ref="A439:C439"/>
    <mergeCell ref="A440:C440"/>
    <mergeCell ref="D447:F447"/>
    <mergeCell ref="G447:I447"/>
    <mergeCell ref="D448:F448"/>
    <mergeCell ref="G448:I448"/>
    <mergeCell ref="A445:C445"/>
    <mergeCell ref="D445:F445"/>
    <mergeCell ref="G445:I445"/>
    <mergeCell ref="A446:C446"/>
    <mergeCell ref="D446:F446"/>
    <mergeCell ref="G446:I446"/>
    <mergeCell ref="A442:I442"/>
    <mergeCell ref="A443:C443"/>
    <mergeCell ref="A444:C444"/>
    <mergeCell ref="H443:I443"/>
    <mergeCell ref="D444:G444"/>
    <mergeCell ref="H444:I444"/>
    <mergeCell ref="A447:C447"/>
    <mergeCell ref="A448:C448"/>
    <mergeCell ref="D455:F455"/>
    <mergeCell ref="G455:I455"/>
    <mergeCell ref="D456:F456"/>
    <mergeCell ref="G456:I456"/>
    <mergeCell ref="A453:C453"/>
    <mergeCell ref="D453:F453"/>
    <mergeCell ref="G453:I453"/>
    <mergeCell ref="A454:C454"/>
    <mergeCell ref="D454:F454"/>
    <mergeCell ref="G454:I454"/>
    <mergeCell ref="A450:I450"/>
    <mergeCell ref="A451:C451"/>
    <mergeCell ref="A452:C452"/>
    <mergeCell ref="H451:I451"/>
    <mergeCell ref="D452:G452"/>
    <mergeCell ref="H452:I452"/>
    <mergeCell ref="A455:C455"/>
    <mergeCell ref="A456:C456"/>
    <mergeCell ref="D463:F463"/>
    <mergeCell ref="G463:I463"/>
    <mergeCell ref="D464:F464"/>
    <mergeCell ref="G464:I464"/>
    <mergeCell ref="A461:C461"/>
    <mergeCell ref="D461:F461"/>
    <mergeCell ref="G461:I461"/>
    <mergeCell ref="A462:C462"/>
    <mergeCell ref="D462:F462"/>
    <mergeCell ref="G462:I462"/>
    <mergeCell ref="A458:I458"/>
    <mergeCell ref="A459:C459"/>
    <mergeCell ref="A460:C460"/>
    <mergeCell ref="H459:I459"/>
    <mergeCell ref="D460:G460"/>
    <mergeCell ref="H460:I460"/>
    <mergeCell ref="A463:C463"/>
    <mergeCell ref="A464:C464"/>
    <mergeCell ref="D471:F471"/>
    <mergeCell ref="G471:I471"/>
    <mergeCell ref="D472:F472"/>
    <mergeCell ref="G472:I472"/>
    <mergeCell ref="A469:C469"/>
    <mergeCell ref="D469:F469"/>
    <mergeCell ref="G469:I469"/>
    <mergeCell ref="A470:C470"/>
    <mergeCell ref="D470:F470"/>
    <mergeCell ref="G470:I470"/>
    <mergeCell ref="A466:I466"/>
    <mergeCell ref="A467:C467"/>
    <mergeCell ref="A468:C468"/>
    <mergeCell ref="H467:I467"/>
    <mergeCell ref="D468:G468"/>
    <mergeCell ref="H468:I468"/>
    <mergeCell ref="A471:C471"/>
    <mergeCell ref="A472:C472"/>
    <mergeCell ref="B502:C502"/>
    <mergeCell ref="D502:F502"/>
    <mergeCell ref="B503:C503"/>
    <mergeCell ref="D503:F503"/>
    <mergeCell ref="A528:C528"/>
    <mergeCell ref="D528:F528"/>
    <mergeCell ref="G528:I528"/>
    <mergeCell ref="A529:C529"/>
    <mergeCell ref="D529:F529"/>
    <mergeCell ref="G529:I529"/>
    <mergeCell ref="A524:I524"/>
    <mergeCell ref="A525:I525"/>
    <mergeCell ref="A526:C526"/>
    <mergeCell ref="A527:C527"/>
    <mergeCell ref="B510:C510"/>
    <mergeCell ref="D510:F510"/>
    <mergeCell ref="B511:C511"/>
    <mergeCell ref="D511:F511"/>
    <mergeCell ref="B512:C512"/>
    <mergeCell ref="D512:F512"/>
    <mergeCell ref="B515:C515"/>
    <mergeCell ref="D515:F515"/>
    <mergeCell ref="A517:I517"/>
    <mergeCell ref="A518:I522"/>
    <mergeCell ref="D504:F504"/>
    <mergeCell ref="B505:C505"/>
    <mergeCell ref="D505:F505"/>
    <mergeCell ref="B506:C506"/>
    <mergeCell ref="D506:F506"/>
    <mergeCell ref="G530:I530"/>
    <mergeCell ref="D531:F531"/>
    <mergeCell ref="G531:I531"/>
    <mergeCell ref="A530:C530"/>
    <mergeCell ref="A531:C531"/>
    <mergeCell ref="H534:I534"/>
    <mergeCell ref="D535:G535"/>
    <mergeCell ref="H535:I535"/>
    <mergeCell ref="A543:C543"/>
    <mergeCell ref="D543:F543"/>
    <mergeCell ref="G543:I543"/>
    <mergeCell ref="A544:C544"/>
    <mergeCell ref="D544:F544"/>
    <mergeCell ref="G544:I544"/>
    <mergeCell ref="A540:I540"/>
    <mergeCell ref="A541:C541"/>
    <mergeCell ref="A542:C542"/>
    <mergeCell ref="D538:F538"/>
    <mergeCell ref="G538:I538"/>
    <mergeCell ref="D539:F539"/>
    <mergeCell ref="G539:I539"/>
    <mergeCell ref="A538:C538"/>
    <mergeCell ref="A539:C539"/>
    <mergeCell ref="H541:I541"/>
    <mergeCell ref="D542:G542"/>
    <mergeCell ref="H542:I542"/>
    <mergeCell ref="A536:C536"/>
    <mergeCell ref="D536:F536"/>
    <mergeCell ref="G536:I536"/>
    <mergeCell ref="A537:C537"/>
    <mergeCell ref="D537:F537"/>
    <mergeCell ref="G537:I537"/>
    <mergeCell ref="A551:C551"/>
    <mergeCell ref="D551:F551"/>
    <mergeCell ref="G551:I551"/>
    <mergeCell ref="A552:C552"/>
    <mergeCell ref="D552:F552"/>
    <mergeCell ref="G552:I552"/>
    <mergeCell ref="A548:I548"/>
    <mergeCell ref="A549:C549"/>
    <mergeCell ref="A550:C550"/>
    <mergeCell ref="D545:F545"/>
    <mergeCell ref="G545:I545"/>
    <mergeCell ref="D546:F546"/>
    <mergeCell ref="G546:I546"/>
    <mergeCell ref="A545:C545"/>
    <mergeCell ref="A546:C546"/>
    <mergeCell ref="H549:I549"/>
    <mergeCell ref="D550:G550"/>
    <mergeCell ref="H550:I550"/>
    <mergeCell ref="A559:C559"/>
    <mergeCell ref="D559:F559"/>
    <mergeCell ref="G559:I559"/>
    <mergeCell ref="A560:C560"/>
    <mergeCell ref="D560:F560"/>
    <mergeCell ref="G560:I560"/>
    <mergeCell ref="A556:I556"/>
    <mergeCell ref="A557:C557"/>
    <mergeCell ref="A558:C558"/>
    <mergeCell ref="D553:F553"/>
    <mergeCell ref="G553:I553"/>
    <mergeCell ref="D554:F554"/>
    <mergeCell ref="G554:I554"/>
    <mergeCell ref="A553:C553"/>
    <mergeCell ref="A554:C554"/>
    <mergeCell ref="H557:I557"/>
    <mergeCell ref="D558:G558"/>
    <mergeCell ref="H558:I558"/>
    <mergeCell ref="A567:C567"/>
    <mergeCell ref="D567:F567"/>
    <mergeCell ref="G567:I567"/>
    <mergeCell ref="A568:C568"/>
    <mergeCell ref="D568:F568"/>
    <mergeCell ref="G568:I568"/>
    <mergeCell ref="A564:I564"/>
    <mergeCell ref="A565:C565"/>
    <mergeCell ref="A566:C566"/>
    <mergeCell ref="D561:F561"/>
    <mergeCell ref="G561:I561"/>
    <mergeCell ref="D562:F562"/>
    <mergeCell ref="G562:I562"/>
    <mergeCell ref="A561:C561"/>
    <mergeCell ref="A562:C562"/>
    <mergeCell ref="H565:I565"/>
    <mergeCell ref="D566:G566"/>
    <mergeCell ref="H566:I566"/>
    <mergeCell ref="A575:C575"/>
    <mergeCell ref="D575:F575"/>
    <mergeCell ref="G575:I575"/>
    <mergeCell ref="A576:C576"/>
    <mergeCell ref="D576:F576"/>
    <mergeCell ref="G576:I576"/>
    <mergeCell ref="A572:I572"/>
    <mergeCell ref="A573:C573"/>
    <mergeCell ref="A574:C574"/>
    <mergeCell ref="D569:F569"/>
    <mergeCell ref="G569:I569"/>
    <mergeCell ref="D570:F570"/>
    <mergeCell ref="G570:I570"/>
    <mergeCell ref="A569:C569"/>
    <mergeCell ref="A570:C570"/>
    <mergeCell ref="H573:I573"/>
    <mergeCell ref="D574:G574"/>
    <mergeCell ref="H574:I574"/>
    <mergeCell ref="A583:C583"/>
    <mergeCell ref="D583:F583"/>
    <mergeCell ref="G583:I583"/>
    <mergeCell ref="A584:C584"/>
    <mergeCell ref="D584:F584"/>
    <mergeCell ref="G584:I584"/>
    <mergeCell ref="A580:I580"/>
    <mergeCell ref="A581:C581"/>
    <mergeCell ref="A582:C582"/>
    <mergeCell ref="D577:F577"/>
    <mergeCell ref="G577:I577"/>
    <mergeCell ref="D578:F578"/>
    <mergeCell ref="G578:I578"/>
    <mergeCell ref="A577:C577"/>
    <mergeCell ref="A578:C578"/>
    <mergeCell ref="H581:I581"/>
    <mergeCell ref="D582:G582"/>
    <mergeCell ref="H582:I582"/>
    <mergeCell ref="A591:C591"/>
    <mergeCell ref="D591:F591"/>
    <mergeCell ref="G591:I591"/>
    <mergeCell ref="A592:C592"/>
    <mergeCell ref="D592:F592"/>
    <mergeCell ref="G592:I592"/>
    <mergeCell ref="A588:I588"/>
    <mergeCell ref="A589:C589"/>
    <mergeCell ref="A590:C590"/>
    <mergeCell ref="D585:F585"/>
    <mergeCell ref="G585:I585"/>
    <mergeCell ref="D586:F586"/>
    <mergeCell ref="G586:I586"/>
    <mergeCell ref="A585:C585"/>
    <mergeCell ref="A586:C586"/>
    <mergeCell ref="H589:I589"/>
    <mergeCell ref="D590:G590"/>
    <mergeCell ref="H590:I590"/>
    <mergeCell ref="A599:C599"/>
    <mergeCell ref="D599:F599"/>
    <mergeCell ref="G599:I599"/>
    <mergeCell ref="A600:C600"/>
    <mergeCell ref="D600:F600"/>
    <mergeCell ref="G600:I600"/>
    <mergeCell ref="A596:I596"/>
    <mergeCell ref="A597:C597"/>
    <mergeCell ref="A598:C598"/>
    <mergeCell ref="D593:F593"/>
    <mergeCell ref="G593:I593"/>
    <mergeCell ref="D594:F594"/>
    <mergeCell ref="G594:I594"/>
    <mergeCell ref="A593:C593"/>
    <mergeCell ref="A594:C594"/>
    <mergeCell ref="H597:I597"/>
    <mergeCell ref="D598:G598"/>
    <mergeCell ref="H598:I598"/>
    <mergeCell ref="D601:F601"/>
    <mergeCell ref="G601:I601"/>
    <mergeCell ref="D602:F602"/>
    <mergeCell ref="G602:I602"/>
    <mergeCell ref="C630:G630"/>
    <mergeCell ref="A630:B630"/>
    <mergeCell ref="A604:I604"/>
    <mergeCell ref="A605:C605"/>
    <mergeCell ref="A606:C606"/>
    <mergeCell ref="A607:C607"/>
    <mergeCell ref="D607:F607"/>
    <mergeCell ref="G607:I607"/>
    <mergeCell ref="A608:C608"/>
    <mergeCell ref="D608:F608"/>
    <mergeCell ref="G608:I608"/>
    <mergeCell ref="D609:F609"/>
    <mergeCell ref="G609:I609"/>
    <mergeCell ref="D610:F610"/>
    <mergeCell ref="G610:I610"/>
    <mergeCell ref="A612:I612"/>
    <mergeCell ref="A613:C613"/>
    <mergeCell ref="A614:C614"/>
    <mergeCell ref="A601:C601"/>
    <mergeCell ref="A602:C602"/>
    <mergeCell ref="H605:I605"/>
    <mergeCell ref="D618:F618"/>
    <mergeCell ref="G618:I618"/>
    <mergeCell ref="A620:I620"/>
    <mergeCell ref="A621:C621"/>
    <mergeCell ref="A622:C622"/>
    <mergeCell ref="A623:C623"/>
    <mergeCell ref="A616:C616"/>
    <mergeCell ref="A648:C648"/>
    <mergeCell ref="B636:C636"/>
    <mergeCell ref="D636:F636"/>
    <mergeCell ref="B637:C637"/>
    <mergeCell ref="D637:F637"/>
    <mergeCell ref="B638:C638"/>
    <mergeCell ref="D638:F638"/>
    <mergeCell ref="B634:C634"/>
    <mergeCell ref="D634:F634"/>
    <mergeCell ref="B635:C635"/>
    <mergeCell ref="D635:F635"/>
    <mergeCell ref="B658:C658"/>
    <mergeCell ref="D658:F658"/>
    <mergeCell ref="B659:C659"/>
    <mergeCell ref="D659:F659"/>
    <mergeCell ref="B660:C660"/>
    <mergeCell ref="D660:F660"/>
    <mergeCell ref="G655:I655"/>
    <mergeCell ref="B656:C656"/>
    <mergeCell ref="D656:F656"/>
    <mergeCell ref="B657:C657"/>
    <mergeCell ref="D657:F657"/>
    <mergeCell ref="D651:F651"/>
    <mergeCell ref="G651:I651"/>
    <mergeCell ref="D652:F652"/>
    <mergeCell ref="G652:I652"/>
    <mergeCell ref="C654:G654"/>
    <mergeCell ref="A654:B654"/>
    <mergeCell ref="A674:C674"/>
    <mergeCell ref="D674:F674"/>
    <mergeCell ref="G674:I674"/>
    <mergeCell ref="D675:F675"/>
    <mergeCell ref="G675:I675"/>
    <mergeCell ref="A671:C671"/>
    <mergeCell ref="A672:C672"/>
    <mergeCell ref="A673:C673"/>
    <mergeCell ref="D673:F673"/>
    <mergeCell ref="G673:I673"/>
    <mergeCell ref="B661:C661"/>
    <mergeCell ref="D661:F661"/>
    <mergeCell ref="B662:C662"/>
    <mergeCell ref="D662:F662"/>
    <mergeCell ref="A670:I670"/>
    <mergeCell ref="D672:G672"/>
    <mergeCell ref="H672:I672"/>
    <mergeCell ref="A675:C675"/>
    <mergeCell ref="A664:I664"/>
    <mergeCell ref="A665:I668"/>
    <mergeCell ref="B683:C683"/>
    <mergeCell ref="D683:F683"/>
    <mergeCell ref="B684:C684"/>
    <mergeCell ref="D684:F684"/>
    <mergeCell ref="B685:C685"/>
    <mergeCell ref="D685:F685"/>
    <mergeCell ref="B680:C680"/>
    <mergeCell ref="D680:F680"/>
    <mergeCell ref="B681:C681"/>
    <mergeCell ref="D681:F681"/>
    <mergeCell ref="B682:C682"/>
    <mergeCell ref="D682:F682"/>
    <mergeCell ref="D676:F676"/>
    <mergeCell ref="G676:I676"/>
    <mergeCell ref="G679:I679"/>
    <mergeCell ref="A678:B678"/>
    <mergeCell ref="C678:G678"/>
    <mergeCell ref="A676:C676"/>
    <mergeCell ref="D700:F700"/>
    <mergeCell ref="G700:I700"/>
    <mergeCell ref="G703:I703"/>
    <mergeCell ref="A698:C698"/>
    <mergeCell ref="D698:F698"/>
    <mergeCell ref="G698:I698"/>
    <mergeCell ref="D699:F699"/>
    <mergeCell ref="G699:I699"/>
    <mergeCell ref="A696:C696"/>
    <mergeCell ref="A697:C697"/>
    <mergeCell ref="D697:F697"/>
    <mergeCell ref="G697:I697"/>
    <mergeCell ref="B686:C686"/>
    <mergeCell ref="D686:F686"/>
    <mergeCell ref="A694:I694"/>
    <mergeCell ref="A695:C695"/>
    <mergeCell ref="A702:B702"/>
    <mergeCell ref="C702:G702"/>
    <mergeCell ref="H695:I695"/>
    <mergeCell ref="D696:G696"/>
    <mergeCell ref="H696:I696"/>
    <mergeCell ref="A699:C699"/>
    <mergeCell ref="A700:C700"/>
    <mergeCell ref="A688:I688"/>
    <mergeCell ref="A689:I692"/>
    <mergeCell ref="A720:C720"/>
    <mergeCell ref="A721:C721"/>
    <mergeCell ref="D721:F721"/>
    <mergeCell ref="G721:I721"/>
    <mergeCell ref="B710:C710"/>
    <mergeCell ref="D710:F710"/>
    <mergeCell ref="A718:I718"/>
    <mergeCell ref="A719:C719"/>
    <mergeCell ref="B707:C707"/>
    <mergeCell ref="D707:F707"/>
    <mergeCell ref="B708:C708"/>
    <mergeCell ref="D708:F708"/>
    <mergeCell ref="B709:C709"/>
    <mergeCell ref="D709:F709"/>
    <mergeCell ref="B704:C704"/>
    <mergeCell ref="D704:F704"/>
    <mergeCell ref="B705:C705"/>
    <mergeCell ref="D705:F705"/>
    <mergeCell ref="B706:C706"/>
    <mergeCell ref="D706:F706"/>
    <mergeCell ref="H719:I719"/>
    <mergeCell ref="D720:G720"/>
    <mergeCell ref="H720:I720"/>
    <mergeCell ref="A712:I712"/>
    <mergeCell ref="A713:I716"/>
    <mergeCell ref="A738:I738"/>
    <mergeCell ref="A741:I741"/>
    <mergeCell ref="A744:I744"/>
    <mergeCell ref="A729:I729"/>
    <mergeCell ref="A732:I732"/>
    <mergeCell ref="A735:I735"/>
    <mergeCell ref="D724:F724"/>
    <mergeCell ref="G724:I724"/>
    <mergeCell ref="A726:I726"/>
    <mergeCell ref="A722:C722"/>
    <mergeCell ref="D722:F722"/>
    <mergeCell ref="G722:I722"/>
    <mergeCell ref="D723:F723"/>
    <mergeCell ref="G723:I723"/>
    <mergeCell ref="C770:D770"/>
    <mergeCell ref="F770:G770"/>
    <mergeCell ref="A723:C723"/>
    <mergeCell ref="A724:C724"/>
    <mergeCell ref="A748:I748"/>
    <mergeCell ref="D751:G751"/>
    <mergeCell ref="D756:G756"/>
    <mergeCell ref="D757:G757"/>
    <mergeCell ref="D758:G758"/>
    <mergeCell ref="D759:G759"/>
    <mergeCell ref="A733:D733"/>
    <mergeCell ref="A736:D736"/>
    <mergeCell ref="A739:D739"/>
    <mergeCell ref="A742:D742"/>
    <mergeCell ref="A745:D745"/>
    <mergeCell ref="D752:H752"/>
    <mergeCell ref="G745:I745"/>
    <mergeCell ref="G742:I742"/>
    <mergeCell ref="C771:D771"/>
    <mergeCell ref="C772:D772"/>
    <mergeCell ref="A758:C758"/>
    <mergeCell ref="A759:C759"/>
    <mergeCell ref="A765:I765"/>
    <mergeCell ref="A761:I761"/>
    <mergeCell ref="A756:C756"/>
    <mergeCell ref="A757:C757"/>
    <mergeCell ref="A768:I768"/>
    <mergeCell ref="C796:D796"/>
    <mergeCell ref="E796:G796"/>
    <mergeCell ref="A766:I766"/>
    <mergeCell ref="A782:I782"/>
    <mergeCell ref="C784:D784"/>
    <mergeCell ref="C786:D786"/>
    <mergeCell ref="C785:D785"/>
    <mergeCell ref="F784:G784"/>
    <mergeCell ref="F785:G785"/>
    <mergeCell ref="C778:D778"/>
    <mergeCell ref="C779:D779"/>
    <mergeCell ref="C780:D780"/>
    <mergeCell ref="F771:G771"/>
    <mergeCell ref="F772:G772"/>
    <mergeCell ref="F773:G773"/>
    <mergeCell ref="F774:G774"/>
    <mergeCell ref="F775:G775"/>
    <mergeCell ref="F776:G776"/>
    <mergeCell ref="F777:G777"/>
    <mergeCell ref="F778:G778"/>
    <mergeCell ref="F779:G779"/>
    <mergeCell ref="F780:G780"/>
    <mergeCell ref="C773:D773"/>
    <mergeCell ref="C774:D774"/>
    <mergeCell ref="C775:D775"/>
    <mergeCell ref="C776:D776"/>
    <mergeCell ref="C777:D777"/>
    <mergeCell ref="C798:D798"/>
    <mergeCell ref="E798:G798"/>
    <mergeCell ref="C799:D799"/>
    <mergeCell ref="E799:G799"/>
    <mergeCell ref="C800:D800"/>
    <mergeCell ref="E800:G800"/>
    <mergeCell ref="A810:I810"/>
    <mergeCell ref="C806:D806"/>
    <mergeCell ref="E806:G806"/>
    <mergeCell ref="C807:D807"/>
    <mergeCell ref="E807:G807"/>
    <mergeCell ref="C797:D797"/>
    <mergeCell ref="E797:G797"/>
    <mergeCell ref="C791:D791"/>
    <mergeCell ref="C792:D792"/>
    <mergeCell ref="E791:G791"/>
    <mergeCell ref="E792:G792"/>
    <mergeCell ref="A789:I789"/>
    <mergeCell ref="A794:I794"/>
    <mergeCell ref="F786:G786"/>
    <mergeCell ref="C787:D787"/>
    <mergeCell ref="F787:G787"/>
    <mergeCell ref="E823:G823"/>
    <mergeCell ref="C824:D824"/>
    <mergeCell ref="E824:G824"/>
    <mergeCell ref="C825:D825"/>
    <mergeCell ref="E825:G825"/>
    <mergeCell ref="C812:D812"/>
    <mergeCell ref="E812:G812"/>
    <mergeCell ref="C813:D813"/>
    <mergeCell ref="E813:G813"/>
    <mergeCell ref="C804:D804"/>
    <mergeCell ref="E804:G804"/>
    <mergeCell ref="C805:D805"/>
    <mergeCell ref="E805:G805"/>
    <mergeCell ref="C801:D801"/>
    <mergeCell ref="E801:G801"/>
    <mergeCell ref="C802:D802"/>
    <mergeCell ref="E802:G802"/>
    <mergeCell ref="C803:D803"/>
    <mergeCell ref="E803:G803"/>
    <mergeCell ref="A111:C111"/>
    <mergeCell ref="A112:C112"/>
    <mergeCell ref="H131:I131"/>
    <mergeCell ref="D132:G132"/>
    <mergeCell ref="H132:I132"/>
    <mergeCell ref="C822:D822"/>
    <mergeCell ref="E822:G822"/>
    <mergeCell ref="A829:E829"/>
    <mergeCell ref="C819:D819"/>
    <mergeCell ref="E819:G819"/>
    <mergeCell ref="C820:D820"/>
    <mergeCell ref="E820:G820"/>
    <mergeCell ref="C821:D821"/>
    <mergeCell ref="E821:G821"/>
    <mergeCell ref="C816:D816"/>
    <mergeCell ref="E816:G816"/>
    <mergeCell ref="C817:D817"/>
    <mergeCell ref="E817:G817"/>
    <mergeCell ref="C818:D818"/>
    <mergeCell ref="E818:G818"/>
    <mergeCell ref="C808:D808"/>
    <mergeCell ref="E808:G808"/>
    <mergeCell ref="C814:D814"/>
    <mergeCell ref="E814:G814"/>
    <mergeCell ref="C815:D815"/>
    <mergeCell ref="E815:G815"/>
    <mergeCell ref="C823:D823"/>
    <mergeCell ref="A136:C136"/>
    <mergeCell ref="H155:I155"/>
    <mergeCell ref="D156:G156"/>
    <mergeCell ref="H156:I156"/>
    <mergeCell ref="A159:C159"/>
    <mergeCell ref="A208:C208"/>
    <mergeCell ref="H227:I227"/>
    <mergeCell ref="B217:C217"/>
    <mergeCell ref="D217:F217"/>
    <mergeCell ref="B218:C218"/>
    <mergeCell ref="D218:F218"/>
    <mergeCell ref="A226:I226"/>
    <mergeCell ref="B214:C214"/>
    <mergeCell ref="D214:F214"/>
    <mergeCell ref="B215:C215"/>
    <mergeCell ref="D215:F215"/>
    <mergeCell ref="B216:C216"/>
    <mergeCell ref="D216:F216"/>
    <mergeCell ref="G211:I211"/>
    <mergeCell ref="B212:C212"/>
    <mergeCell ref="D212:F212"/>
    <mergeCell ref="B213:C213"/>
    <mergeCell ref="D213:F213"/>
    <mergeCell ref="D208:F208"/>
    <mergeCell ref="G208:I208"/>
    <mergeCell ref="A210:I210"/>
    <mergeCell ref="A220:I220"/>
    <mergeCell ref="A221:I224"/>
    <mergeCell ref="A399:C399"/>
    <mergeCell ref="D396:G396"/>
    <mergeCell ref="H396:I396"/>
    <mergeCell ref="A400:C400"/>
    <mergeCell ref="H403:I403"/>
    <mergeCell ref="D404:G404"/>
    <mergeCell ref="H404:I404"/>
    <mergeCell ref="A407:C407"/>
    <mergeCell ref="A408:C408"/>
    <mergeCell ref="H647:I647"/>
    <mergeCell ref="D648:G648"/>
    <mergeCell ref="H648:I648"/>
    <mergeCell ref="A651:C651"/>
    <mergeCell ref="A652:C652"/>
    <mergeCell ref="H671:I671"/>
    <mergeCell ref="D252:G252"/>
    <mergeCell ref="H252:I252"/>
    <mergeCell ref="A255:C255"/>
    <mergeCell ref="A256:C256"/>
    <mergeCell ref="H275:I275"/>
    <mergeCell ref="D276:G276"/>
    <mergeCell ref="H276:I276"/>
    <mergeCell ref="A279:C279"/>
    <mergeCell ref="A280:C280"/>
    <mergeCell ref="H301:I301"/>
    <mergeCell ref="D302:G302"/>
    <mergeCell ref="H302:I302"/>
    <mergeCell ref="A305:C305"/>
    <mergeCell ref="A306:C306"/>
    <mergeCell ref="H318:I318"/>
    <mergeCell ref="D319:G319"/>
    <mergeCell ref="H319:I319"/>
    <mergeCell ref="D606:G606"/>
    <mergeCell ref="H606:I606"/>
    <mergeCell ref="A609:C609"/>
    <mergeCell ref="A610:C610"/>
    <mergeCell ref="H613:I613"/>
    <mergeCell ref="D614:G614"/>
    <mergeCell ref="H614:I614"/>
    <mergeCell ref="A617:C617"/>
    <mergeCell ref="A618:C618"/>
    <mergeCell ref="H621:I621"/>
    <mergeCell ref="D622:G622"/>
    <mergeCell ref="H622:I622"/>
    <mergeCell ref="A625:C625"/>
    <mergeCell ref="A626:C626"/>
    <mergeCell ref="H475:I475"/>
    <mergeCell ref="D476:G476"/>
    <mergeCell ref="H476:I476"/>
    <mergeCell ref="A479:C479"/>
    <mergeCell ref="A480:C480"/>
    <mergeCell ref="H483:I483"/>
    <mergeCell ref="D484:G484"/>
    <mergeCell ref="H484:I484"/>
    <mergeCell ref="A487:C487"/>
    <mergeCell ref="A488:C488"/>
    <mergeCell ref="H491:I491"/>
    <mergeCell ref="D492:G492"/>
    <mergeCell ref="H492:I492"/>
    <mergeCell ref="A495:C495"/>
    <mergeCell ref="A496:C496"/>
    <mergeCell ref="H526:I526"/>
    <mergeCell ref="D527:G527"/>
    <mergeCell ref="H527:I527"/>
  </mergeCells>
  <phoneticPr fontId="14" type="noConversion"/>
  <dataValidations count="2">
    <dataValidation type="list" allowBlank="1" showInputMessage="1" showErrorMessage="1" sqref="D2" xr:uid="{00000000-0002-0000-0000-000000000000}">
      <formula1>"Bezirksjugend, Ortsgruppenjugend"</formula1>
    </dataValidation>
    <dataValidation type="list" allowBlank="1" showInputMessage="1" showErrorMessage="1" sqref="C1" xr:uid="{00000000-0002-0000-0000-000001000000}">
      <formula1>$H$2:$H$3</formula1>
    </dataValidation>
  </dataValidations>
  <pageMargins left="0.70866141732283472" right="0.70866141732283472" top="1.3385826771653544" bottom="0.78740157480314965" header="0.31496062992125984" footer="0.31496062992125984"/>
  <pageSetup paperSize="9" orientation="portrait" r:id="rId1"/>
  <headerFooter differentFirst="1" alignWithMargins="0">
    <oddHeader>&amp;R&amp;G</oddHeader>
    <oddFooter>&amp;R&amp;"Mulish,Regular Roman"&amp;P von &amp;N</oddFooter>
    <firstHeader>&amp;R&amp;G</firstHeader>
    <firstFooter>&amp;R&amp;"Mulish,Regular Roman"&amp;P von &amp;N</firstFooter>
  </headerFooter>
  <rowBreaks count="28" manualBreakCount="28">
    <brk id="39" max="16383" man="1"/>
    <brk id="65" max="16383" man="1"/>
    <brk id="89" max="16383" man="1"/>
    <brk id="113" max="16383" man="1"/>
    <brk id="137" max="16383" man="1"/>
    <brk id="161" max="16383" man="1"/>
    <brk id="185" max="16383" man="1"/>
    <brk id="209" max="16383" man="1"/>
    <brk id="233" max="16383" man="1"/>
    <brk id="257" max="16383" man="1"/>
    <brk id="281" max="16383" man="1"/>
    <brk id="316" max="16383" man="1"/>
    <brk id="342" max="16383" man="1"/>
    <brk id="368" max="16383" man="1"/>
    <brk id="401" max="16383" man="1"/>
    <brk id="433" max="16383" man="1"/>
    <brk id="465" max="16383" man="1"/>
    <brk id="497" max="16383" man="1"/>
    <brk id="532" max="16383" man="1"/>
    <brk id="563" max="16383" man="1"/>
    <brk id="595" max="16383" man="1"/>
    <brk id="627" max="16383" man="1"/>
    <brk id="653" max="16383" man="1"/>
    <brk id="677" max="16383" man="1"/>
    <brk id="701" max="16383" man="1"/>
    <brk id="725" max="16383" man="1"/>
    <brk id="764" max="16383" man="1"/>
    <brk id="793" max="16383" man="1"/>
  </rowBreak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BStöhr</dc:creator>
  <cp:lastModifiedBy>Jens Beuker</cp:lastModifiedBy>
  <cp:lastPrinted>2021-04-22T21:40:37Z</cp:lastPrinted>
  <dcterms:created xsi:type="dcterms:W3CDTF">2020-11-05T07:11:58Z</dcterms:created>
  <dcterms:modified xsi:type="dcterms:W3CDTF">2021-10-19T09:16:12Z</dcterms:modified>
</cp:coreProperties>
</file>